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80" windowWidth="16380" windowHeight="8010" tabRatio="927" activeTab="9"/>
  </bookViews>
  <sheets>
    <sheet name="BRYŁA A" sheetId="1" r:id="rId1"/>
    <sheet name="BRYŁA B" sheetId="2" r:id="rId2"/>
    <sheet name="ADMINISTRACJA" sheetId="3" r:id="rId3"/>
    <sheet name="Oś. Rehabilitacji" sheetId="4" r:id="rId4"/>
    <sheet name="Przychodnia" sheetId="5" r:id="rId5"/>
    <sheet name="Apteka " sheetId="6" r:id="rId6"/>
    <sheet name="Rehabilitacja" sheetId="7" r:id="rId7"/>
    <sheet name="Paw. Psych " sheetId="8" r:id="rId8"/>
    <sheet name="Zespoly wyjazdowe" sheetId="9" r:id="rId9"/>
    <sheet name="Zestawienie pow." sheetId="10" r:id="rId10"/>
  </sheets>
  <externalReferences>
    <externalReference r:id="rId11"/>
  </externalReferences>
  <definedNames>
    <definedName name="_xlnm.Print_Area" localSheetId="9">'Zestawienie pow.'!$A$2:$J$53</definedName>
  </definedNames>
  <calcPr calcId="125725" calcMode="manual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23" i="10"/>
  <c r="F48" l="1"/>
  <c r="D45"/>
  <c r="J24"/>
  <c r="I19"/>
  <c r="I45" s="1"/>
  <c r="D19"/>
  <c r="J491"/>
  <c r="G488"/>
  <c r="B488"/>
  <c r="G487"/>
  <c r="B487"/>
  <c r="F486"/>
  <c r="B486"/>
  <c r="F485"/>
  <c r="B485"/>
  <c r="F484"/>
  <c r="B484"/>
  <c r="G483"/>
  <c r="B483"/>
  <c r="G482"/>
  <c r="B482"/>
  <c r="G481"/>
  <c r="B481"/>
  <c r="G480"/>
  <c r="B480"/>
  <c r="E479"/>
  <c r="B479"/>
  <c r="G478"/>
  <c r="B478"/>
  <c r="G477"/>
  <c r="B477"/>
  <c r="G476"/>
  <c r="B476"/>
  <c r="G475"/>
  <c r="B475"/>
  <c r="F474"/>
  <c r="B474"/>
  <c r="E473"/>
  <c r="B473"/>
  <c r="E472"/>
  <c r="B472"/>
  <c r="G471"/>
  <c r="B471"/>
  <c r="G470"/>
  <c r="B470"/>
  <c r="F469"/>
  <c r="B469"/>
  <c r="G468"/>
  <c r="B468"/>
  <c r="H467"/>
  <c r="B467"/>
  <c r="G466"/>
  <c r="B466"/>
  <c r="G465"/>
  <c r="B465"/>
  <c r="E462"/>
  <c r="B462"/>
  <c r="H461"/>
  <c r="B461"/>
  <c r="E460"/>
  <c r="B460"/>
  <c r="H459"/>
  <c r="B459"/>
  <c r="G458"/>
  <c r="B458"/>
  <c r="F457"/>
  <c r="B457"/>
  <c r="F456"/>
  <c r="B456"/>
  <c r="F455"/>
  <c r="B455"/>
  <c r="H454"/>
  <c r="H490" s="1"/>
  <c r="H19" s="1"/>
  <c r="H45" s="1"/>
  <c r="B454"/>
  <c r="G453"/>
  <c r="B453"/>
  <c r="G452"/>
  <c r="B452"/>
  <c r="B463" s="1"/>
  <c r="G451"/>
  <c r="B451"/>
  <c r="E450"/>
  <c r="B450"/>
  <c r="F449"/>
  <c r="B449"/>
  <c r="F448"/>
  <c r="B448"/>
  <c r="G447"/>
  <c r="B447"/>
  <c r="E446"/>
  <c r="E490" s="1"/>
  <c r="E19" s="1"/>
  <c r="E45" s="1"/>
  <c r="B446"/>
  <c r="G445"/>
  <c r="B445"/>
  <c r="F444"/>
  <c r="B444"/>
  <c r="G443"/>
  <c r="B443"/>
  <c r="G442"/>
  <c r="B442"/>
  <c r="G441"/>
  <c r="B441"/>
  <c r="G440"/>
  <c r="B440"/>
  <c r="G432"/>
  <c r="G431"/>
  <c r="B431"/>
  <c r="G430"/>
  <c r="B430"/>
  <c r="G429"/>
  <c r="G490" s="1"/>
  <c r="G19" s="1"/>
  <c r="B429"/>
  <c r="F428"/>
  <c r="B428"/>
  <c r="F427"/>
  <c r="B427"/>
  <c r="F426"/>
  <c r="F490" s="1"/>
  <c r="F19" s="1"/>
  <c r="F45" s="1"/>
  <c r="B426"/>
  <c r="J19" l="1"/>
  <c r="H9" l="1"/>
  <c r="H11"/>
  <c r="H12"/>
  <c r="H21"/>
  <c r="H23"/>
  <c r="H26"/>
  <c r="D304" i="2"/>
  <c r="D655" i="10" l="1"/>
  <c r="D295" i="2" l="1"/>
  <c r="D166" i="1"/>
  <c r="L970" i="10" l="1"/>
  <c r="L969"/>
  <c r="L968"/>
  <c r="L967"/>
  <c r="L966"/>
  <c r="J972"/>
  <c r="L886"/>
  <c r="L879"/>
  <c r="G897"/>
  <c r="L433"/>
  <c r="L426" l="1"/>
  <c r="L385"/>
  <c r="L344"/>
  <c r="L318"/>
  <c r="L314"/>
  <c r="L310"/>
  <c r="I1002"/>
  <c r="L996"/>
  <c r="L995"/>
  <c r="L993"/>
  <c r="L808"/>
  <c r="L807"/>
  <c r="L799"/>
  <c r="B799"/>
  <c r="I418" l="1"/>
  <c r="I16" s="1"/>
  <c r="D348" i="1"/>
  <c r="J376" i="10"/>
  <c r="J377"/>
  <c r="J378"/>
  <c r="J379"/>
  <c r="J380"/>
  <c r="J381"/>
  <c r="J382"/>
  <c r="L382" s="1"/>
  <c r="J383"/>
  <c r="J384"/>
  <c r="J385"/>
  <c r="J419" l="1"/>
  <c r="F46" i="5"/>
  <c r="F27"/>
  <c r="D27"/>
  <c r="F13"/>
  <c r="F21"/>
  <c r="B783" i="10"/>
  <c r="B779"/>
  <c r="G779" l="1"/>
  <c r="J1149"/>
  <c r="I1148"/>
  <c r="I43" s="1"/>
  <c r="F1148"/>
  <c r="F43" s="1"/>
  <c r="H1147"/>
  <c r="H1148" s="1"/>
  <c r="H43" s="1"/>
  <c r="G1146"/>
  <c r="G1145"/>
  <c r="G1144"/>
  <c r="G1143"/>
  <c r="G1142"/>
  <c r="G1141"/>
  <c r="G1140"/>
  <c r="G1139"/>
  <c r="G1138"/>
  <c r="J1132"/>
  <c r="I1131"/>
  <c r="I42" s="1"/>
  <c r="F1131"/>
  <c r="F42" s="1"/>
  <c r="H1130"/>
  <c r="H1131" s="1"/>
  <c r="H42" s="1"/>
  <c r="G1129"/>
  <c r="G1128"/>
  <c r="G1127"/>
  <c r="G1126"/>
  <c r="G1125"/>
  <c r="G1124"/>
  <c r="G1123"/>
  <c r="G1122"/>
  <c r="G1121"/>
  <c r="J1112"/>
  <c r="I1111"/>
  <c r="H1111"/>
  <c r="H41" s="1"/>
  <c r="L1110"/>
  <c r="G1110"/>
  <c r="L1109"/>
  <c r="G1109"/>
  <c r="L1108"/>
  <c r="G1108"/>
  <c r="L1107"/>
  <c r="F1107"/>
  <c r="L1106"/>
  <c r="F1106"/>
  <c r="L1105"/>
  <c r="F1105"/>
  <c r="L1104"/>
  <c r="F1104"/>
  <c r="G1103"/>
  <c r="G1102"/>
  <c r="L1101"/>
  <c r="G1101"/>
  <c r="L1100"/>
  <c r="G1100"/>
  <c r="L1099"/>
  <c r="G1099"/>
  <c r="L1098"/>
  <c r="G1098"/>
  <c r="L1097"/>
  <c r="G1097"/>
  <c r="L1096"/>
  <c r="G1096"/>
  <c r="L1095"/>
  <c r="G1095"/>
  <c r="J1089"/>
  <c r="H1088"/>
  <c r="H40" s="1"/>
  <c r="L1087"/>
  <c r="F1087"/>
  <c r="L1086"/>
  <c r="F1086"/>
  <c r="L1085"/>
  <c r="F1085"/>
  <c r="L1084"/>
  <c r="G1084"/>
  <c r="I1083"/>
  <c r="F1082"/>
  <c r="L1081"/>
  <c r="F1081"/>
  <c r="F1080"/>
  <c r="F1079"/>
  <c r="I1078"/>
  <c r="L1077"/>
  <c r="F1077"/>
  <c r="L1076"/>
  <c r="F1076"/>
  <c r="L1075"/>
  <c r="F1075"/>
  <c r="L1074"/>
  <c r="F1074"/>
  <c r="L1073"/>
  <c r="F1073"/>
  <c r="L1072"/>
  <c r="F1072"/>
  <c r="L1071"/>
  <c r="G1071"/>
  <c r="L1070"/>
  <c r="F1070"/>
  <c r="L1069"/>
  <c r="E1069"/>
  <c r="E1088" s="1"/>
  <c r="E40" s="1"/>
  <c r="F1068"/>
  <c r="F1067"/>
  <c r="F1066"/>
  <c r="L1065"/>
  <c r="F1065"/>
  <c r="J1060"/>
  <c r="H1059"/>
  <c r="H39" s="1"/>
  <c r="L1058"/>
  <c r="F1058"/>
  <c r="L1057"/>
  <c r="G1057"/>
  <c r="L1056"/>
  <c r="F1056"/>
  <c r="L1055"/>
  <c r="F1055"/>
  <c r="L1054"/>
  <c r="G1054"/>
  <c r="I1053"/>
  <c r="I1059" s="1"/>
  <c r="G1052"/>
  <c r="F1051"/>
  <c r="L1050"/>
  <c r="F1050"/>
  <c r="F1049"/>
  <c r="F1048"/>
  <c r="F1047"/>
  <c r="F1046"/>
  <c r="G1045"/>
  <c r="G1044"/>
  <c r="L1043"/>
  <c r="F1043"/>
  <c r="L1042"/>
  <c r="F1042"/>
  <c r="L1041"/>
  <c r="F1041"/>
  <c r="L1040"/>
  <c r="F1040"/>
  <c r="L1039"/>
  <c r="F1039"/>
  <c r="L1038"/>
  <c r="F1038"/>
  <c r="L1037"/>
  <c r="F1037"/>
  <c r="L1036"/>
  <c r="E1036"/>
  <c r="E1059" s="1"/>
  <c r="E39" s="1"/>
  <c r="F1035"/>
  <c r="F1034"/>
  <c r="F1033"/>
  <c r="G1032"/>
  <c r="J1027"/>
  <c r="I1025"/>
  <c r="I1026" s="1"/>
  <c r="I38" s="1"/>
  <c r="L1024"/>
  <c r="H1024"/>
  <c r="F1023"/>
  <c r="F1022"/>
  <c r="F1021"/>
  <c r="F1020"/>
  <c r="L1019"/>
  <c r="G1019"/>
  <c r="H1018"/>
  <c r="G1017"/>
  <c r="L1016"/>
  <c r="F1016"/>
  <c r="L1015"/>
  <c r="F1015"/>
  <c r="L1014"/>
  <c r="F1014"/>
  <c r="L1013"/>
  <c r="G1013"/>
  <c r="L1012"/>
  <c r="G1012"/>
  <c r="L1011"/>
  <c r="G1011"/>
  <c r="L1010"/>
  <c r="G1010"/>
  <c r="L1009"/>
  <c r="G1009"/>
  <c r="L1008"/>
  <c r="G1008"/>
  <c r="J1003"/>
  <c r="H1002"/>
  <c r="H37" s="1"/>
  <c r="E1002"/>
  <c r="E37" s="1"/>
  <c r="L1000"/>
  <c r="L994"/>
  <c r="L992"/>
  <c r="L991"/>
  <c r="L990"/>
  <c r="L989"/>
  <c r="L987"/>
  <c r="L986"/>
  <c r="L985"/>
  <c r="I37"/>
  <c r="L980"/>
  <c r="L977"/>
  <c r="I965"/>
  <c r="I964"/>
  <c r="I963"/>
  <c r="G962"/>
  <c r="G961"/>
  <c r="G960"/>
  <c r="I959"/>
  <c r="G958"/>
  <c r="I957"/>
  <c r="H956"/>
  <c r="H971" s="1"/>
  <c r="H36" s="1"/>
  <c r="G952"/>
  <c r="G951"/>
  <c r="G950"/>
  <c r="G949"/>
  <c r="G948"/>
  <c r="J940"/>
  <c r="I939"/>
  <c r="H939"/>
  <c r="G938"/>
  <c r="L936"/>
  <c r="F936"/>
  <c r="L935"/>
  <c r="G935"/>
  <c r="L934"/>
  <c r="F934"/>
  <c r="G933"/>
  <c r="F932"/>
  <c r="J925"/>
  <c r="I924"/>
  <c r="H924"/>
  <c r="H35" s="1"/>
  <c r="E924"/>
  <c r="E35" s="1"/>
  <c r="L923"/>
  <c r="G923"/>
  <c r="L922"/>
  <c r="G922"/>
  <c r="L921"/>
  <c r="G921"/>
  <c r="L920"/>
  <c r="G920"/>
  <c r="L919"/>
  <c r="F919"/>
  <c r="F918"/>
  <c r="F917"/>
  <c r="F916"/>
  <c r="L915"/>
  <c r="F915"/>
  <c r="L914"/>
  <c r="F914"/>
  <c r="L913"/>
  <c r="F913"/>
  <c r="G912"/>
  <c r="L911"/>
  <c r="G911"/>
  <c r="L910"/>
  <c r="F910"/>
  <c r="L909"/>
  <c r="G909"/>
  <c r="L908"/>
  <c r="F908"/>
  <c r="L907"/>
  <c r="F907"/>
  <c r="L906"/>
  <c r="F906"/>
  <c r="L905"/>
  <c r="F905"/>
  <c r="G904"/>
  <c r="J898"/>
  <c r="I897"/>
  <c r="E897"/>
  <c r="E33" s="1"/>
  <c r="H897"/>
  <c r="H33" s="1"/>
  <c r="L887"/>
  <c r="J872"/>
  <c r="H871"/>
  <c r="H32" s="1"/>
  <c r="E871"/>
  <c r="E32" s="1"/>
  <c r="L870"/>
  <c r="I870"/>
  <c r="I869"/>
  <c r="L868"/>
  <c r="G868"/>
  <c r="F867"/>
  <c r="G866"/>
  <c r="G865"/>
  <c r="G864"/>
  <c r="G863"/>
  <c r="L862"/>
  <c r="F862"/>
  <c r="L861"/>
  <c r="F861"/>
  <c r="G860"/>
  <c r="G859"/>
  <c r="F858"/>
  <c r="F857"/>
  <c r="G856"/>
  <c r="G855"/>
  <c r="G854"/>
  <c r="G853"/>
  <c r="G852"/>
  <c r="G851"/>
  <c r="L850"/>
  <c r="F850"/>
  <c r="J844"/>
  <c r="H843"/>
  <c r="H31" s="1"/>
  <c r="I842"/>
  <c r="I843" s="1"/>
  <c r="I31" s="1"/>
  <c r="G841"/>
  <c r="G840"/>
  <c r="L839"/>
  <c r="F839"/>
  <c r="L838"/>
  <c r="F838"/>
  <c r="L837"/>
  <c r="F837"/>
  <c r="G836"/>
  <c r="L835"/>
  <c r="G835"/>
  <c r="L834"/>
  <c r="F834"/>
  <c r="L833"/>
  <c r="F833"/>
  <c r="L832"/>
  <c r="F832"/>
  <c r="L831"/>
  <c r="F831"/>
  <c r="L830"/>
  <c r="F830"/>
  <c r="G829"/>
  <c r="G828"/>
  <c r="G827"/>
  <c r="F826"/>
  <c r="F825"/>
  <c r="L824"/>
  <c r="F824"/>
  <c r="L823"/>
  <c r="E823"/>
  <c r="E843" s="1"/>
  <c r="E31" s="1"/>
  <c r="L822"/>
  <c r="F822"/>
  <c r="L821"/>
  <c r="F821"/>
  <c r="J815"/>
  <c r="H814"/>
  <c r="H30" s="1"/>
  <c r="I813"/>
  <c r="G812"/>
  <c r="G814" s="1"/>
  <c r="G30" s="1"/>
  <c r="L811"/>
  <c r="L810"/>
  <c r="L809"/>
  <c r="L806"/>
  <c r="F806"/>
  <c r="L805"/>
  <c r="L804"/>
  <c r="L803"/>
  <c r="L798"/>
  <c r="L797"/>
  <c r="L796"/>
  <c r="L795"/>
  <c r="I787"/>
  <c r="I788" s="1"/>
  <c r="I29" s="1"/>
  <c r="L786"/>
  <c r="H786"/>
  <c r="H785"/>
  <c r="G783"/>
  <c r="F782"/>
  <c r="F781"/>
  <c r="F780"/>
  <c r="L778"/>
  <c r="F778"/>
  <c r="L777"/>
  <c r="F777"/>
  <c r="L776"/>
  <c r="F776"/>
  <c r="L775"/>
  <c r="L774"/>
  <c r="F774"/>
  <c r="L773"/>
  <c r="F773"/>
  <c r="L772"/>
  <c r="G771"/>
  <c r="J763"/>
  <c r="H762"/>
  <c r="H28" s="1"/>
  <c r="G761"/>
  <c r="F760"/>
  <c r="L759"/>
  <c r="F759"/>
  <c r="F758"/>
  <c r="L757"/>
  <c r="F757"/>
  <c r="F756"/>
  <c r="L755"/>
  <c r="F755"/>
  <c r="F754"/>
  <c r="L753"/>
  <c r="F753"/>
  <c r="F752"/>
  <c r="F751"/>
  <c r="G750"/>
  <c r="L749"/>
  <c r="E749"/>
  <c r="E762" s="1"/>
  <c r="E28" s="1"/>
  <c r="F748"/>
  <c r="L747"/>
  <c r="F747"/>
  <c r="L746"/>
  <c r="F746"/>
  <c r="L745"/>
  <c r="G745"/>
  <c r="L744"/>
  <c r="G744"/>
  <c r="F743"/>
  <c r="L742"/>
  <c r="G742"/>
  <c r="F741"/>
  <c r="L740"/>
  <c r="F740"/>
  <c r="F739"/>
  <c r="L738"/>
  <c r="F738"/>
  <c r="L737"/>
  <c r="G737"/>
  <c r="L736"/>
  <c r="G736"/>
  <c r="L735"/>
  <c r="I735"/>
  <c r="I734"/>
  <c r="J728"/>
  <c r="H727"/>
  <c r="H27" s="1"/>
  <c r="E727"/>
  <c r="E27" s="1"/>
  <c r="F726"/>
  <c r="F725"/>
  <c r="F724"/>
  <c r="L723"/>
  <c r="F723"/>
  <c r="L722"/>
  <c r="F722"/>
  <c r="L721"/>
  <c r="F721"/>
  <c r="I720"/>
  <c r="F719"/>
  <c r="G718"/>
  <c r="L717"/>
  <c r="F717"/>
  <c r="L716"/>
  <c r="F716"/>
  <c r="L715"/>
  <c r="F715"/>
  <c r="L714"/>
  <c r="F714"/>
  <c r="L713"/>
  <c r="F713"/>
  <c r="L712"/>
  <c r="G712"/>
  <c r="L711"/>
  <c r="G711"/>
  <c r="L710"/>
  <c r="G710"/>
  <c r="G709"/>
  <c r="L708"/>
  <c r="G708"/>
  <c r="F707"/>
  <c r="G706"/>
  <c r="F705"/>
  <c r="G704"/>
  <c r="L703"/>
  <c r="G703"/>
  <c r="L702"/>
  <c r="I702"/>
  <c r="I701"/>
  <c r="J695"/>
  <c r="F694"/>
  <c r="F26" s="1"/>
  <c r="G692"/>
  <c r="I691"/>
  <c r="G690"/>
  <c r="G689"/>
  <c r="G688"/>
  <c r="G687"/>
  <c r="G686"/>
  <c r="G685"/>
  <c r="G684"/>
  <c r="G683"/>
  <c r="G682"/>
  <c r="I681"/>
  <c r="J674"/>
  <c r="H672"/>
  <c r="G671"/>
  <c r="L670"/>
  <c r="F670"/>
  <c r="L669"/>
  <c r="F669"/>
  <c r="F668"/>
  <c r="G667"/>
  <c r="L666"/>
  <c r="G666"/>
  <c r="L665"/>
  <c r="H665"/>
  <c r="G664"/>
  <c r="G663"/>
  <c r="L662"/>
  <c r="G662"/>
  <c r="L661"/>
  <c r="G661"/>
  <c r="J656"/>
  <c r="E655"/>
  <c r="E23" s="1"/>
  <c r="L649"/>
  <c r="G649"/>
  <c r="F648"/>
  <c r="F647"/>
  <c r="L646"/>
  <c r="F646"/>
  <c r="L645"/>
  <c r="F645"/>
  <c r="L644"/>
  <c r="F644"/>
  <c r="L643"/>
  <c r="F643"/>
  <c r="L642"/>
  <c r="F642"/>
  <c r="L641"/>
  <c r="F641"/>
  <c r="L640"/>
  <c r="F640"/>
  <c r="F639"/>
  <c r="L638"/>
  <c r="F638"/>
  <c r="F637"/>
  <c r="L636"/>
  <c r="F636"/>
  <c r="L635"/>
  <c r="G635"/>
  <c r="L634"/>
  <c r="G634"/>
  <c r="L633"/>
  <c r="F633"/>
  <c r="L632"/>
  <c r="F632"/>
  <c r="L631"/>
  <c r="F631"/>
  <c r="J625"/>
  <c r="L623"/>
  <c r="H623"/>
  <c r="B623"/>
  <c r="L622"/>
  <c r="H622"/>
  <c r="B622"/>
  <c r="L621"/>
  <c r="G621"/>
  <c r="B621"/>
  <c r="G620"/>
  <c r="B620"/>
  <c r="L619"/>
  <c r="G619"/>
  <c r="B619"/>
  <c r="L618"/>
  <c r="G618"/>
  <c r="B618"/>
  <c r="G617"/>
  <c r="B617"/>
  <c r="L616"/>
  <c r="G616"/>
  <c r="B616"/>
  <c r="L615"/>
  <c r="G615"/>
  <c r="B615"/>
  <c r="L614"/>
  <c r="H614"/>
  <c r="B614"/>
  <c r="L613"/>
  <c r="G613"/>
  <c r="B613"/>
  <c r="L612"/>
  <c r="G612"/>
  <c r="B612"/>
  <c r="L611"/>
  <c r="G611"/>
  <c r="B611"/>
  <c r="L610"/>
  <c r="G610"/>
  <c r="B610"/>
  <c r="L609"/>
  <c r="G609"/>
  <c r="B609"/>
  <c r="L608"/>
  <c r="G608"/>
  <c r="B608"/>
  <c r="L607"/>
  <c r="G607"/>
  <c r="B607"/>
  <c r="L606"/>
  <c r="F606"/>
  <c r="B606"/>
  <c r="L605"/>
  <c r="F605"/>
  <c r="B605"/>
  <c r="L604"/>
  <c r="G604"/>
  <c r="B604"/>
  <c r="L603"/>
  <c r="G603"/>
  <c r="B603"/>
  <c r="L602"/>
  <c r="G602"/>
  <c r="B602"/>
  <c r="L601"/>
  <c r="G601"/>
  <c r="B601"/>
  <c r="G600"/>
  <c r="B600"/>
  <c r="G599"/>
  <c r="B599"/>
  <c r="L598"/>
  <c r="G598"/>
  <c r="B598"/>
  <c r="L597"/>
  <c r="F597"/>
  <c r="B597"/>
  <c r="L596"/>
  <c r="F596"/>
  <c r="B596"/>
  <c r="L595"/>
  <c r="D595"/>
  <c r="B595"/>
  <c r="L594"/>
  <c r="G594"/>
  <c r="B594"/>
  <c r="L593"/>
  <c r="G593"/>
  <c r="B593"/>
  <c r="L592"/>
  <c r="G592"/>
  <c r="B592"/>
  <c r="L591"/>
  <c r="G591"/>
  <c r="B591"/>
  <c r="F590"/>
  <c r="B590"/>
  <c r="F589"/>
  <c r="B589"/>
  <c r="L588"/>
  <c r="E588"/>
  <c r="B588"/>
  <c r="L587"/>
  <c r="E587"/>
  <c r="B587"/>
  <c r="L586"/>
  <c r="F586"/>
  <c r="B586"/>
  <c r="L585"/>
  <c r="E585"/>
  <c r="B585"/>
  <c r="G584"/>
  <c r="B584"/>
  <c r="F583"/>
  <c r="B583"/>
  <c r="L582"/>
  <c r="F582"/>
  <c r="B582"/>
  <c r="L581"/>
  <c r="D581"/>
  <c r="B581"/>
  <c r="L580"/>
  <c r="F580"/>
  <c r="B580"/>
  <c r="L579"/>
  <c r="F579"/>
  <c r="B579"/>
  <c r="L578"/>
  <c r="D578"/>
  <c r="B578"/>
  <c r="L577"/>
  <c r="D577"/>
  <c r="B577"/>
  <c r="L576"/>
  <c r="D576"/>
  <c r="B576"/>
  <c r="L575"/>
  <c r="F575"/>
  <c r="B575"/>
  <c r="L574"/>
  <c r="F574"/>
  <c r="B574"/>
  <c r="L573"/>
  <c r="F573"/>
  <c r="B573"/>
  <c r="L572"/>
  <c r="F572"/>
  <c r="B572"/>
  <c r="L571"/>
  <c r="F571"/>
  <c r="B571"/>
  <c r="L570"/>
  <c r="F570"/>
  <c r="B570"/>
  <c r="L569"/>
  <c r="F569"/>
  <c r="B569"/>
  <c r="L568"/>
  <c r="G568"/>
  <c r="B568"/>
  <c r="L567"/>
  <c r="F567"/>
  <c r="B567"/>
  <c r="L566"/>
  <c r="F566"/>
  <c r="B566"/>
  <c r="L565"/>
  <c r="F565"/>
  <c r="B565"/>
  <c r="L564"/>
  <c r="F564"/>
  <c r="B564"/>
  <c r="L563"/>
  <c r="G563"/>
  <c r="B563"/>
  <c r="L562"/>
  <c r="G562"/>
  <c r="B562"/>
  <c r="L561"/>
  <c r="H561"/>
  <c r="B561"/>
  <c r="J555"/>
  <c r="L553"/>
  <c r="F553"/>
  <c r="B553"/>
  <c r="L552"/>
  <c r="G552"/>
  <c r="B552"/>
  <c r="L551"/>
  <c r="G551"/>
  <c r="B551"/>
  <c r="L550"/>
  <c r="G550"/>
  <c r="B550"/>
  <c r="F549"/>
  <c r="B549"/>
  <c r="F548"/>
  <c r="B548"/>
  <c r="F547"/>
  <c r="B547"/>
  <c r="L546"/>
  <c r="F546"/>
  <c r="B546"/>
  <c r="F545"/>
  <c r="B545"/>
  <c r="L544"/>
  <c r="F544"/>
  <c r="B544"/>
  <c r="L543"/>
  <c r="F543"/>
  <c r="B543"/>
  <c r="L542"/>
  <c r="F542"/>
  <c r="B542"/>
  <c r="L541"/>
  <c r="G541"/>
  <c r="B541"/>
  <c r="L540"/>
  <c r="F540"/>
  <c r="B540"/>
  <c r="L539"/>
  <c r="G539"/>
  <c r="B539"/>
  <c r="L538"/>
  <c r="G538"/>
  <c r="B538"/>
  <c r="F537"/>
  <c r="B537"/>
  <c r="G536"/>
  <c r="B536"/>
  <c r="G535"/>
  <c r="B535"/>
  <c r="G534"/>
  <c r="B534"/>
  <c r="J527"/>
  <c r="L525"/>
  <c r="F525"/>
  <c r="B525"/>
  <c r="L524"/>
  <c r="F524"/>
  <c r="B524"/>
  <c r="L522"/>
  <c r="H522"/>
  <c r="B522"/>
  <c r="L521"/>
  <c r="F521"/>
  <c r="B521"/>
  <c r="L520"/>
  <c r="G520"/>
  <c r="B520"/>
  <c r="G519"/>
  <c r="L518"/>
  <c r="F518"/>
  <c r="B518"/>
  <c r="L517"/>
  <c r="E517"/>
  <c r="B517"/>
  <c r="L516"/>
  <c r="F516"/>
  <c r="B516"/>
  <c r="H515"/>
  <c r="B515"/>
  <c r="L514"/>
  <c r="F514"/>
  <c r="B514"/>
  <c r="L513"/>
  <c r="F513"/>
  <c r="B513"/>
  <c r="L512"/>
  <c r="E512"/>
  <c r="B512"/>
  <c r="L511"/>
  <c r="F511"/>
  <c r="B511"/>
  <c r="L510"/>
  <c r="F510"/>
  <c r="B510"/>
  <c r="L509"/>
  <c r="G509"/>
  <c r="B509"/>
  <c r="L508"/>
  <c r="H508"/>
  <c r="B508"/>
  <c r="L507"/>
  <c r="F507"/>
  <c r="B507"/>
  <c r="L506"/>
  <c r="G506"/>
  <c r="B506"/>
  <c r="L505"/>
  <c r="G505"/>
  <c r="B505"/>
  <c r="B504"/>
  <c r="G503"/>
  <c r="B503"/>
  <c r="L502"/>
  <c r="G502"/>
  <c r="B502"/>
  <c r="L501"/>
  <c r="F501"/>
  <c r="B501"/>
  <c r="F500"/>
  <c r="B500"/>
  <c r="F499"/>
  <c r="B499"/>
  <c r="L498"/>
  <c r="F498"/>
  <c r="B498"/>
  <c r="L480"/>
  <c r="L479"/>
  <c r="L478"/>
  <c r="L477"/>
  <c r="L476"/>
  <c r="L475"/>
  <c r="L474"/>
  <c r="L473"/>
  <c r="L472"/>
  <c r="L471"/>
  <c r="L470"/>
  <c r="L469"/>
  <c r="L468"/>
  <c r="L467"/>
  <c r="L466"/>
  <c r="L463"/>
  <c r="L462"/>
  <c r="L461"/>
  <c r="L460"/>
  <c r="L456"/>
  <c r="L454"/>
  <c r="L452"/>
  <c r="L448"/>
  <c r="L445"/>
  <c r="L444"/>
  <c r="L443"/>
  <c r="L442"/>
  <c r="L441"/>
  <c r="L440"/>
  <c r="L436"/>
  <c r="L435"/>
  <c r="L434"/>
  <c r="L432"/>
  <c r="L431"/>
  <c r="L430"/>
  <c r="L429"/>
  <c r="L428"/>
  <c r="G417"/>
  <c r="B417"/>
  <c r="G416"/>
  <c r="B416"/>
  <c r="G415"/>
  <c r="B415"/>
  <c r="G414"/>
  <c r="B414"/>
  <c r="G413"/>
  <c r="B413"/>
  <c r="G412"/>
  <c r="B412"/>
  <c r="G411"/>
  <c r="B411"/>
  <c r="G410"/>
  <c r="B410"/>
  <c r="G409"/>
  <c r="B409"/>
  <c r="G408"/>
  <c r="B408"/>
  <c r="G407"/>
  <c r="B407"/>
  <c r="G406"/>
  <c r="B406"/>
  <c r="G405"/>
  <c r="B405"/>
  <c r="H404"/>
  <c r="B404"/>
  <c r="G403"/>
  <c r="B403"/>
  <c r="G402"/>
  <c r="B402"/>
  <c r="H401"/>
  <c r="L401" s="1"/>
  <c r="B401"/>
  <c r="H400"/>
  <c r="B400"/>
  <c r="G399"/>
  <c r="B399"/>
  <c r="G398"/>
  <c r="B398"/>
  <c r="G397"/>
  <c r="B397"/>
  <c r="G396"/>
  <c r="B396"/>
  <c r="G395"/>
  <c r="B395"/>
  <c r="G394"/>
  <c r="B394"/>
  <c r="G393"/>
  <c r="B393"/>
  <c r="G392"/>
  <c r="B392"/>
  <c r="H391"/>
  <c r="B391"/>
  <c r="G390"/>
  <c r="B390"/>
  <c r="G389"/>
  <c r="B389"/>
  <c r="G388"/>
  <c r="B388"/>
  <c r="H387"/>
  <c r="L387" s="1"/>
  <c r="B387"/>
  <c r="H386"/>
  <c r="B386"/>
  <c r="J369"/>
  <c r="I367"/>
  <c r="B367"/>
  <c r="G366"/>
  <c r="B366"/>
  <c r="G365"/>
  <c r="B365"/>
  <c r="G364"/>
  <c r="B364"/>
  <c r="I363"/>
  <c r="I368" s="1"/>
  <c r="I15" s="1"/>
  <c r="B363"/>
  <c r="G362"/>
  <c r="B362"/>
  <c r="G361"/>
  <c r="B361"/>
  <c r="G360"/>
  <c r="B360"/>
  <c r="G359"/>
  <c r="B359"/>
  <c r="G358"/>
  <c r="B358"/>
  <c r="H357"/>
  <c r="B357"/>
  <c r="G356"/>
  <c r="B356"/>
  <c r="G355"/>
  <c r="B355"/>
  <c r="H354"/>
  <c r="B354"/>
  <c r="J347"/>
  <c r="H345"/>
  <c r="H346" s="1"/>
  <c r="H18" s="1"/>
  <c r="B345"/>
  <c r="I344"/>
  <c r="B344"/>
  <c r="G343"/>
  <c r="B343"/>
  <c r="G342"/>
  <c r="B342"/>
  <c r="I341"/>
  <c r="B341"/>
  <c r="G340"/>
  <c r="B340"/>
  <c r="G339"/>
  <c r="B339"/>
  <c r="G338"/>
  <c r="B338"/>
  <c r="G337"/>
  <c r="B337"/>
  <c r="G336"/>
  <c r="B336"/>
  <c r="G335"/>
  <c r="B335"/>
  <c r="G334"/>
  <c r="B334"/>
  <c r="G333"/>
  <c r="B333"/>
  <c r="I332"/>
  <c r="B332"/>
  <c r="G331"/>
  <c r="B331"/>
  <c r="G330"/>
  <c r="B330"/>
  <c r="G329"/>
  <c r="B329"/>
  <c r="G328"/>
  <c r="B328"/>
  <c r="I327"/>
  <c r="L327" s="1"/>
  <c r="B327"/>
  <c r="J321"/>
  <c r="H319"/>
  <c r="H318"/>
  <c r="H317"/>
  <c r="B317"/>
  <c r="L316"/>
  <c r="H316"/>
  <c r="B316"/>
  <c r="H315"/>
  <c r="B315"/>
  <c r="H314"/>
  <c r="B314"/>
  <c r="H313"/>
  <c r="B313"/>
  <c r="L312"/>
  <c r="G312"/>
  <c r="B312"/>
  <c r="G311"/>
  <c r="B311"/>
  <c r="H310"/>
  <c r="B310"/>
  <c r="H309"/>
  <c r="B309"/>
  <c r="J302"/>
  <c r="L300"/>
  <c r="F300"/>
  <c r="B300"/>
  <c r="F299"/>
  <c r="B299"/>
  <c r="L298"/>
  <c r="F298"/>
  <c r="B298"/>
  <c r="L297"/>
  <c r="G297"/>
  <c r="B297"/>
  <c r="L296"/>
  <c r="F296"/>
  <c r="B296"/>
  <c r="F295"/>
  <c r="B295"/>
  <c r="L294"/>
  <c r="F294"/>
  <c r="B294"/>
  <c r="L293"/>
  <c r="F293"/>
  <c r="B293"/>
  <c r="F292"/>
  <c r="B292"/>
  <c r="L291"/>
  <c r="F291"/>
  <c r="B291"/>
  <c r="L290"/>
  <c r="F290"/>
  <c r="B290"/>
  <c r="L289"/>
  <c r="G289"/>
  <c r="B289"/>
  <c r="G288"/>
  <c r="B288"/>
  <c r="L287"/>
  <c r="F287"/>
  <c r="B287"/>
  <c r="L286"/>
  <c r="G286"/>
  <c r="B286"/>
  <c r="L285"/>
  <c r="F285"/>
  <c r="B285"/>
  <c r="L284"/>
  <c r="F284"/>
  <c r="B284"/>
  <c r="L283"/>
  <c r="F283"/>
  <c r="B283"/>
  <c r="L282"/>
  <c r="F282"/>
  <c r="B282"/>
  <c r="F281"/>
  <c r="B281"/>
  <c r="F280"/>
  <c r="B280"/>
  <c r="H279"/>
  <c r="B279"/>
  <c r="L278"/>
  <c r="G278"/>
  <c r="B278"/>
  <c r="L277"/>
  <c r="G277"/>
  <c r="B277"/>
  <c r="L276"/>
  <c r="G276"/>
  <c r="B276"/>
  <c r="L275"/>
  <c r="F275"/>
  <c r="B275"/>
  <c r="L274"/>
  <c r="F274"/>
  <c r="B274"/>
  <c r="F273"/>
  <c r="B273"/>
  <c r="F272"/>
  <c r="B272"/>
  <c r="L271"/>
  <c r="G271"/>
  <c r="B271"/>
  <c r="L270"/>
  <c r="G270"/>
  <c r="B270"/>
  <c r="F269"/>
  <c r="B269"/>
  <c r="G268"/>
  <c r="B268"/>
  <c r="H267"/>
  <c r="B267"/>
  <c r="L266"/>
  <c r="G266"/>
  <c r="B266"/>
  <c r="L265"/>
  <c r="F265"/>
  <c r="B265"/>
  <c r="L264"/>
  <c r="G264"/>
  <c r="B264"/>
  <c r="L263"/>
  <c r="G263"/>
  <c r="B263"/>
  <c r="F262"/>
  <c r="B262"/>
  <c r="L261"/>
  <c r="G261"/>
  <c r="B261"/>
  <c r="L260"/>
  <c r="E260"/>
  <c r="E301" s="1"/>
  <c r="E13" s="1"/>
  <c r="B260"/>
  <c r="L259"/>
  <c r="G259"/>
  <c r="B259"/>
  <c r="L258"/>
  <c r="F258"/>
  <c r="B258"/>
  <c r="L257"/>
  <c r="F257"/>
  <c r="B257"/>
  <c r="L256"/>
  <c r="F256"/>
  <c r="B256"/>
  <c r="J251"/>
  <c r="L249"/>
  <c r="F249"/>
  <c r="B249"/>
  <c r="F248"/>
  <c r="B248"/>
  <c r="L247"/>
  <c r="F247"/>
  <c r="B247"/>
  <c r="L246"/>
  <c r="F246"/>
  <c r="B246"/>
  <c r="F245"/>
  <c r="B245"/>
  <c r="L244"/>
  <c r="F244"/>
  <c r="B244"/>
  <c r="L243"/>
  <c r="F243"/>
  <c r="B243"/>
  <c r="L242"/>
  <c r="G242"/>
  <c r="B242"/>
  <c r="L241"/>
  <c r="F241"/>
  <c r="B241"/>
  <c r="F240"/>
  <c r="B240"/>
  <c r="L239"/>
  <c r="F239"/>
  <c r="B239"/>
  <c r="L238"/>
  <c r="F238"/>
  <c r="B238"/>
  <c r="F237"/>
  <c r="B237"/>
  <c r="L236"/>
  <c r="F236"/>
  <c r="B236"/>
  <c r="L235"/>
  <c r="G235"/>
  <c r="B235"/>
  <c r="L234"/>
  <c r="F234"/>
  <c r="B234"/>
  <c r="L233"/>
  <c r="G233"/>
  <c r="B233"/>
  <c r="G232"/>
  <c r="B232"/>
  <c r="L231"/>
  <c r="G231"/>
  <c r="B231"/>
  <c r="L230"/>
  <c r="G230"/>
  <c r="B230"/>
  <c r="L229"/>
  <c r="F229"/>
  <c r="B229"/>
  <c r="L228"/>
  <c r="E228"/>
  <c r="B228"/>
  <c r="F227"/>
  <c r="B227"/>
  <c r="L226"/>
  <c r="G226"/>
  <c r="B226"/>
  <c r="L225"/>
  <c r="E225"/>
  <c r="B225"/>
  <c r="L224"/>
  <c r="G224"/>
  <c r="B224"/>
  <c r="L223"/>
  <c r="E223"/>
  <c r="B223"/>
  <c r="L222"/>
  <c r="G222"/>
  <c r="B222"/>
  <c r="G221"/>
  <c r="B221"/>
  <c r="L220"/>
  <c r="F220"/>
  <c r="B220"/>
  <c r="F219"/>
  <c r="B219"/>
  <c r="L218"/>
  <c r="F218"/>
  <c r="B218"/>
  <c r="L217"/>
  <c r="F217"/>
  <c r="B217"/>
  <c r="J211"/>
  <c r="L205"/>
  <c r="G205"/>
  <c r="B205"/>
  <c r="G204"/>
  <c r="B204"/>
  <c r="L203"/>
  <c r="G203"/>
  <c r="B203"/>
  <c r="L202"/>
  <c r="G202"/>
  <c r="B202"/>
  <c r="L201"/>
  <c r="F201"/>
  <c r="B201"/>
  <c r="F200"/>
  <c r="B200"/>
  <c r="L199"/>
  <c r="F199"/>
  <c r="B199"/>
  <c r="L198"/>
  <c r="F198"/>
  <c r="B198"/>
  <c r="F197"/>
  <c r="B197"/>
  <c r="L196"/>
  <c r="F196"/>
  <c r="B196"/>
  <c r="L195"/>
  <c r="G195"/>
  <c r="B195"/>
  <c r="L194"/>
  <c r="E194"/>
  <c r="B194"/>
  <c r="L193"/>
  <c r="F193"/>
  <c r="B193"/>
  <c r="F192"/>
  <c r="B192"/>
  <c r="L191"/>
  <c r="F191"/>
  <c r="B191"/>
  <c r="L190"/>
  <c r="F190"/>
  <c r="B190"/>
  <c r="F189"/>
  <c r="B189"/>
  <c r="L188"/>
  <c r="F188"/>
  <c r="B188"/>
  <c r="L187"/>
  <c r="F187"/>
  <c r="B187"/>
  <c r="L186"/>
  <c r="F186"/>
  <c r="B186"/>
  <c r="F185"/>
  <c r="B185"/>
  <c r="L184"/>
  <c r="F184"/>
  <c r="B184"/>
  <c r="L183"/>
  <c r="G183"/>
  <c r="B183"/>
  <c r="L182"/>
  <c r="G182"/>
  <c r="B182"/>
  <c r="L181"/>
  <c r="G181"/>
  <c r="B181"/>
  <c r="L180"/>
  <c r="E180"/>
  <c r="B180"/>
  <c r="L179"/>
  <c r="E179"/>
  <c r="B179"/>
  <c r="L178"/>
  <c r="G178"/>
  <c r="B178"/>
  <c r="L177"/>
  <c r="F177"/>
  <c r="B177"/>
  <c r="F176"/>
  <c r="B176"/>
  <c r="L175"/>
  <c r="F175"/>
  <c r="B175"/>
  <c r="L174"/>
  <c r="F174"/>
  <c r="B174"/>
  <c r="L173"/>
  <c r="F173"/>
  <c r="F210" s="1"/>
  <c r="B173"/>
  <c r="J167"/>
  <c r="H166"/>
  <c r="H10" s="1"/>
  <c r="D166"/>
  <c r="D10" s="1"/>
  <c r="L165"/>
  <c r="G165"/>
  <c r="B165"/>
  <c r="L164"/>
  <c r="F164"/>
  <c r="B164"/>
  <c r="F163"/>
  <c r="B163"/>
  <c r="L162"/>
  <c r="F162"/>
  <c r="B162"/>
  <c r="L161"/>
  <c r="G161"/>
  <c r="B161"/>
  <c r="L160"/>
  <c r="F160"/>
  <c r="B160"/>
  <c r="L159"/>
  <c r="F159"/>
  <c r="B159"/>
  <c r="L158"/>
  <c r="F158"/>
  <c r="B158"/>
  <c r="L157"/>
  <c r="F157"/>
  <c r="B157"/>
  <c r="L156"/>
  <c r="F156"/>
  <c r="B156"/>
  <c r="L155"/>
  <c r="F155"/>
  <c r="B155"/>
  <c r="L154"/>
  <c r="F154"/>
  <c r="B154"/>
  <c r="F153"/>
  <c r="B153"/>
  <c r="L152"/>
  <c r="F152"/>
  <c r="B152"/>
  <c r="L151"/>
  <c r="F151"/>
  <c r="B151"/>
  <c r="F150"/>
  <c r="B150"/>
  <c r="L149"/>
  <c r="F149"/>
  <c r="B149"/>
  <c r="L148"/>
  <c r="G148"/>
  <c r="B148"/>
  <c r="F147"/>
  <c r="B147"/>
  <c r="L146"/>
  <c r="F146"/>
  <c r="B146"/>
  <c r="L145"/>
  <c r="G145"/>
  <c r="B145"/>
  <c r="L144"/>
  <c r="G144"/>
  <c r="B144"/>
  <c r="L143"/>
  <c r="G143"/>
  <c r="B143"/>
  <c r="F142"/>
  <c r="B142"/>
  <c r="L141"/>
  <c r="G141"/>
  <c r="B141"/>
  <c r="L140"/>
  <c r="G140"/>
  <c r="B140"/>
  <c r="L139"/>
  <c r="F139"/>
  <c r="B139"/>
  <c r="L138"/>
  <c r="F138"/>
  <c r="B138"/>
  <c r="L137"/>
  <c r="E137"/>
  <c r="B137"/>
  <c r="L136"/>
  <c r="E136"/>
  <c r="B136"/>
  <c r="L135"/>
  <c r="F135"/>
  <c r="B135"/>
  <c r="F134"/>
  <c r="B134"/>
  <c r="L133"/>
  <c r="F133"/>
  <c r="B133"/>
  <c r="L132"/>
  <c r="F132"/>
  <c r="B132"/>
  <c r="L131"/>
  <c r="F131"/>
  <c r="B131"/>
  <c r="J124"/>
  <c r="D123"/>
  <c r="D9" s="1"/>
  <c r="L122"/>
  <c r="F122"/>
  <c r="B122"/>
  <c r="F121"/>
  <c r="B121"/>
  <c r="L120"/>
  <c r="F120"/>
  <c r="B120"/>
  <c r="L119"/>
  <c r="F119"/>
  <c r="B119"/>
  <c r="L118"/>
  <c r="F118"/>
  <c r="B118"/>
  <c r="L117"/>
  <c r="E117"/>
  <c r="B117"/>
  <c r="L116"/>
  <c r="G116"/>
  <c r="B116"/>
  <c r="L115"/>
  <c r="G115"/>
  <c r="B115"/>
  <c r="L114"/>
  <c r="E114"/>
  <c r="B114"/>
  <c r="F113"/>
  <c r="B113"/>
  <c r="G112"/>
  <c r="B112"/>
  <c r="L111"/>
  <c r="G111"/>
  <c r="B111"/>
  <c r="L110"/>
  <c r="B110"/>
  <c r="F109"/>
  <c r="B109"/>
  <c r="L108"/>
  <c r="F108"/>
  <c r="B108"/>
  <c r="L107"/>
  <c r="F107"/>
  <c r="B107"/>
  <c r="F106"/>
  <c r="B106"/>
  <c r="L105"/>
  <c r="F105"/>
  <c r="B105"/>
  <c r="F104"/>
  <c r="B104"/>
  <c r="L103"/>
  <c r="F103"/>
  <c r="B103"/>
  <c r="L102"/>
  <c r="G102"/>
  <c r="B102"/>
  <c r="L101"/>
  <c r="F101"/>
  <c r="B101"/>
  <c r="F100"/>
  <c r="B100"/>
  <c r="L99"/>
  <c r="F99"/>
  <c r="B99"/>
  <c r="F98"/>
  <c r="B98"/>
  <c r="L97"/>
  <c r="F97"/>
  <c r="B97"/>
  <c r="L96"/>
  <c r="G96"/>
  <c r="B96"/>
  <c r="C95"/>
  <c r="J90"/>
  <c r="L88"/>
  <c r="F88"/>
  <c r="B88"/>
  <c r="F87"/>
  <c r="B87"/>
  <c r="L86"/>
  <c r="F86"/>
  <c r="B86"/>
  <c r="L85"/>
  <c r="F85"/>
  <c r="B85"/>
  <c r="L84"/>
  <c r="F84"/>
  <c r="B84"/>
  <c r="L83"/>
  <c r="F83"/>
  <c r="B83"/>
  <c r="L82"/>
  <c r="F82"/>
  <c r="B82"/>
  <c r="L81"/>
  <c r="F81"/>
  <c r="B81"/>
  <c r="L80"/>
  <c r="F80"/>
  <c r="B80"/>
  <c r="L79"/>
  <c r="E79"/>
  <c r="E89" s="1"/>
  <c r="E8" s="1"/>
  <c r="B79"/>
  <c r="F78"/>
  <c r="B78"/>
  <c r="L77"/>
  <c r="F77"/>
  <c r="B77"/>
  <c r="L76"/>
  <c r="G76"/>
  <c r="B76"/>
  <c r="L75"/>
  <c r="G75"/>
  <c r="B75"/>
  <c r="F74"/>
  <c r="B74"/>
  <c r="L73"/>
  <c r="F73"/>
  <c r="B73"/>
  <c r="L72"/>
  <c r="F72"/>
  <c r="B72"/>
  <c r="F71"/>
  <c r="B71"/>
  <c r="L70"/>
  <c r="F70"/>
  <c r="B70"/>
  <c r="F69"/>
  <c r="B69"/>
  <c r="L68"/>
  <c r="F68"/>
  <c r="B68"/>
  <c r="L67"/>
  <c r="F67"/>
  <c r="B67"/>
  <c r="F66"/>
  <c r="B66"/>
  <c r="L65"/>
  <c r="F65"/>
  <c r="B65"/>
  <c r="F64"/>
  <c r="B64"/>
  <c r="L63"/>
  <c r="F63"/>
  <c r="B63"/>
  <c r="E43"/>
  <c r="D43"/>
  <c r="E42"/>
  <c r="D42"/>
  <c r="I41"/>
  <c r="E41"/>
  <c r="D41"/>
  <c r="D40"/>
  <c r="I39"/>
  <c r="D39"/>
  <c r="E38"/>
  <c r="D38"/>
  <c r="D37"/>
  <c r="F36"/>
  <c r="E36"/>
  <c r="D36"/>
  <c r="I35"/>
  <c r="D35"/>
  <c r="I33"/>
  <c r="D33"/>
  <c r="D32"/>
  <c r="D31"/>
  <c r="E30"/>
  <c r="D30"/>
  <c r="E29"/>
  <c r="D29"/>
  <c r="D28"/>
  <c r="D27"/>
  <c r="E26"/>
  <c r="D26"/>
  <c r="I25"/>
  <c r="E25"/>
  <c r="D25"/>
  <c r="I23"/>
  <c r="I22"/>
  <c r="I21"/>
  <c r="E21"/>
  <c r="D21"/>
  <c r="I20"/>
  <c r="D20"/>
  <c r="F18"/>
  <c r="E18"/>
  <c r="D18"/>
  <c r="F16"/>
  <c r="E16"/>
  <c r="D16"/>
  <c r="F15"/>
  <c r="E15"/>
  <c r="D15"/>
  <c r="I14"/>
  <c r="F14"/>
  <c r="E14"/>
  <c r="D14"/>
  <c r="I13"/>
  <c r="D13"/>
  <c r="I12"/>
  <c r="D12"/>
  <c r="I11"/>
  <c r="D11"/>
  <c r="I10"/>
  <c r="I9"/>
  <c r="I8"/>
  <c r="H8"/>
  <c r="D8"/>
  <c r="E31" i="9"/>
  <c r="E14"/>
  <c r="E206" i="8"/>
  <c r="E176"/>
  <c r="E156"/>
  <c r="E128"/>
  <c r="E98"/>
  <c r="E95"/>
  <c r="E73"/>
  <c r="E50"/>
  <c r="D38" i="7"/>
  <c r="D25"/>
  <c r="D27" i="6"/>
  <c r="D18"/>
  <c r="D29" s="1"/>
  <c r="D108" i="5"/>
  <c r="D105"/>
  <c r="D79"/>
  <c r="D81" s="1"/>
  <c r="D51"/>
  <c r="D48"/>
  <c r="D21"/>
  <c r="D25" s="1"/>
  <c r="E84" i="4"/>
  <c r="E52"/>
  <c r="E22"/>
  <c r="D52" i="3"/>
  <c r="D32"/>
  <c r="D9"/>
  <c r="D226" i="2"/>
  <c r="D158"/>
  <c r="D157"/>
  <c r="D137"/>
  <c r="D113"/>
  <c r="D80"/>
  <c r="D69"/>
  <c r="F19"/>
  <c r="D333" i="1"/>
  <c r="D285"/>
  <c r="D250"/>
  <c r="D235"/>
  <c r="H206"/>
  <c r="H205"/>
  <c r="D204"/>
  <c r="H167"/>
  <c r="H119"/>
  <c r="H118"/>
  <c r="D117"/>
  <c r="H76"/>
  <c r="H75"/>
  <c r="H74"/>
  <c r="D73"/>
  <c r="H41"/>
  <c r="H40"/>
  <c r="H39"/>
  <c r="H38"/>
  <c r="D37"/>
  <c r="E210" i="10" l="1"/>
  <c r="F526"/>
  <c r="G52"/>
  <c r="G971"/>
  <c r="H333" i="1"/>
  <c r="H51" i="10"/>
  <c r="F871"/>
  <c r="F32" s="1"/>
  <c r="G939"/>
  <c r="G34" s="1"/>
  <c r="G89"/>
  <c r="G8" s="1"/>
  <c r="F166"/>
  <c r="F10" s="1"/>
  <c r="H301"/>
  <c r="H13" s="1"/>
  <c r="H673"/>
  <c r="H25" s="1"/>
  <c r="H418"/>
  <c r="H16" s="1"/>
  <c r="G418"/>
  <c r="F624"/>
  <c r="F22" s="1"/>
  <c r="D624"/>
  <c r="D22" s="1"/>
  <c r="G655"/>
  <c r="G23" s="1"/>
  <c r="F897"/>
  <c r="F33" s="1"/>
  <c r="G1026"/>
  <c r="G38" s="1"/>
  <c r="I1088"/>
  <c r="I40" s="1"/>
  <c r="F843"/>
  <c r="F31" s="1"/>
  <c r="G33"/>
  <c r="H1026"/>
  <c r="H38" s="1"/>
  <c r="G320"/>
  <c r="G14" s="1"/>
  <c r="G368"/>
  <c r="G15" s="1"/>
  <c r="J779"/>
  <c r="J789" s="1"/>
  <c r="F250"/>
  <c r="F12" s="1"/>
  <c r="I694"/>
  <c r="I26" s="1"/>
  <c r="H788"/>
  <c r="H29" s="1"/>
  <c r="F939"/>
  <c r="F34" s="1"/>
  <c r="F1111"/>
  <c r="F41" s="1"/>
  <c r="G1131"/>
  <c r="G42" s="1"/>
  <c r="J42" s="1"/>
  <c r="G1148"/>
  <c r="G43" s="1"/>
  <c r="J43" s="1"/>
  <c r="G301"/>
  <c r="G13" s="1"/>
  <c r="E624"/>
  <c r="E22" s="1"/>
  <c r="I727"/>
  <c r="I27" s="1"/>
  <c r="G36"/>
  <c r="F123"/>
  <c r="F9" s="1"/>
  <c r="G250"/>
  <c r="G12" s="1"/>
  <c r="F655"/>
  <c r="F23" s="1"/>
  <c r="G727"/>
  <c r="G27" s="1"/>
  <c r="F1002"/>
  <c r="F37" s="1"/>
  <c r="F1026"/>
  <c r="F38" s="1"/>
  <c r="F1088"/>
  <c r="F40" s="1"/>
  <c r="F89"/>
  <c r="F8" s="1"/>
  <c r="E166"/>
  <c r="E10" s="1"/>
  <c r="F301"/>
  <c r="F13" s="1"/>
  <c r="I346"/>
  <c r="I18" s="1"/>
  <c r="H526"/>
  <c r="H20" s="1"/>
  <c r="H624"/>
  <c r="H22" s="1"/>
  <c r="F673"/>
  <c r="F25" s="1"/>
  <c r="F727"/>
  <c r="F27" s="1"/>
  <c r="I762"/>
  <c r="I28" s="1"/>
  <c r="F814"/>
  <c r="F30" s="1"/>
  <c r="G843"/>
  <c r="G31" s="1"/>
  <c r="G871"/>
  <c r="G32" s="1"/>
  <c r="I871"/>
  <c r="I32" s="1"/>
  <c r="F924"/>
  <c r="F35" s="1"/>
  <c r="G924"/>
  <c r="G35" s="1"/>
  <c r="G1002"/>
  <c r="G37" s="1"/>
  <c r="G1059"/>
  <c r="G39" s="1"/>
  <c r="G1088"/>
  <c r="G40" s="1"/>
  <c r="G673"/>
  <c r="G25" s="1"/>
  <c r="I814"/>
  <c r="I30" s="1"/>
  <c r="F1059"/>
  <c r="F39" s="1"/>
  <c r="G1111"/>
  <c r="G41" s="1"/>
  <c r="E123"/>
  <c r="E9" s="1"/>
  <c r="E250"/>
  <c r="E12" s="1"/>
  <c r="G346"/>
  <c r="G18" s="1"/>
  <c r="E526"/>
  <c r="E20" s="1"/>
  <c r="G554"/>
  <c r="G21" s="1"/>
  <c r="G624"/>
  <c r="G22" s="1"/>
  <c r="G694"/>
  <c r="G26" s="1"/>
  <c r="G762"/>
  <c r="G28" s="1"/>
  <c r="F762"/>
  <c r="F28" s="1"/>
  <c r="F788"/>
  <c r="F29" s="1"/>
  <c r="I971"/>
  <c r="I36" s="1"/>
  <c r="G788"/>
  <c r="G29" s="1"/>
  <c r="F554"/>
  <c r="F21" s="1"/>
  <c r="F69" i="2"/>
  <c r="L1151" i="10"/>
  <c r="G9"/>
  <c r="G166"/>
  <c r="G10" s="1"/>
  <c r="G210"/>
  <c r="G11" s="1"/>
  <c r="H368"/>
  <c r="H15" s="1"/>
  <c r="H320"/>
  <c r="H14" s="1"/>
  <c r="G45" l="1"/>
  <c r="J45" s="1"/>
  <c r="G50"/>
  <c r="J14"/>
  <c r="J33"/>
  <c r="G51"/>
  <c r="G16"/>
  <c r="J16" s="1"/>
  <c r="J31"/>
  <c r="J34"/>
  <c r="J15"/>
  <c r="J27"/>
  <c r="J8"/>
  <c r="J38"/>
  <c r="J37"/>
  <c r="J35"/>
  <c r="J23"/>
  <c r="J20"/>
  <c r="J22"/>
  <c r="J12"/>
  <c r="J39"/>
  <c r="J32"/>
  <c r="J9"/>
  <c r="J30"/>
  <c r="J40"/>
  <c r="J21"/>
  <c r="J36"/>
  <c r="J26"/>
  <c r="J18"/>
  <c r="J41"/>
  <c r="J13"/>
  <c r="J28"/>
  <c r="J10"/>
  <c r="J11"/>
  <c r="J25"/>
  <c r="J29"/>
  <c r="L18" l="1"/>
  <c r="L25" s="1"/>
</calcChain>
</file>

<file path=xl/sharedStrings.xml><?xml version="1.0" encoding="utf-8"?>
<sst xmlns="http://schemas.openxmlformats.org/spreadsheetml/2006/main" count="2752" uniqueCount="1148">
  <si>
    <t>BRYŁA A - Budynek główny</t>
  </si>
  <si>
    <t>Oddział wewnętrzny</t>
  </si>
  <si>
    <t>Pow. podłogi</t>
  </si>
  <si>
    <t>PARTER</t>
  </si>
  <si>
    <t>66a</t>
  </si>
  <si>
    <t>Sala chorych</t>
  </si>
  <si>
    <t>66b</t>
  </si>
  <si>
    <t>Łazienka pacjentów</t>
  </si>
  <si>
    <t>67a</t>
  </si>
  <si>
    <t>67b</t>
  </si>
  <si>
    <t>Łazienka pacjentów</t>
  </si>
  <si>
    <t>68a</t>
  </si>
  <si>
    <t>69a</t>
  </si>
  <si>
    <t>69b</t>
  </si>
  <si>
    <t>70a</t>
  </si>
  <si>
    <t>70b</t>
  </si>
  <si>
    <t>Kuchenka oddziałowa</t>
  </si>
  <si>
    <t>72a</t>
  </si>
  <si>
    <t>Komunikacja</t>
  </si>
  <si>
    <t>72b</t>
  </si>
  <si>
    <t>W.c</t>
  </si>
  <si>
    <t>72c</t>
  </si>
  <si>
    <t>Pokój ordynatora</t>
  </si>
  <si>
    <t>72d</t>
  </si>
  <si>
    <t>Pokój lekarzy</t>
  </si>
  <si>
    <t>72e</t>
  </si>
  <si>
    <t>Magazynek</t>
  </si>
  <si>
    <t>Łazienka N/N</t>
  </si>
  <si>
    <t>Gabinet zabiegowy</t>
  </si>
  <si>
    <t>Punkt pielęgniarski</t>
  </si>
  <si>
    <t>Pokój badań</t>
  </si>
  <si>
    <t>Przedsionek brudownika</t>
  </si>
  <si>
    <t>Brudownik</t>
  </si>
  <si>
    <t>Mag.pościeli czystej</t>
  </si>
  <si>
    <t>80a</t>
  </si>
  <si>
    <t>Przedsionek</t>
  </si>
  <si>
    <t>80b</t>
  </si>
  <si>
    <t>Pokój jednołóżkowy</t>
  </si>
  <si>
    <t>80c</t>
  </si>
  <si>
    <t>Łazienka</t>
  </si>
  <si>
    <t>KL2</t>
  </si>
  <si>
    <t>Klatka schodowa</t>
  </si>
  <si>
    <t>Klatka schodowa - przy windzie</t>
  </si>
  <si>
    <t>Winda</t>
  </si>
  <si>
    <t>Sekretariat</t>
  </si>
  <si>
    <t>Oddział ginekologiczny</t>
  </si>
  <si>
    <t>I PIĘTRO</t>
  </si>
  <si>
    <t>165a</t>
  </si>
  <si>
    <t>Sala chorych</t>
  </si>
  <si>
    <t>165b</t>
  </si>
  <si>
    <t>166a</t>
  </si>
  <si>
    <t>166b</t>
  </si>
  <si>
    <t>Łazienka</t>
  </si>
  <si>
    <t>167a</t>
  </si>
  <si>
    <t>167b</t>
  </si>
  <si>
    <t>Pom.oddziałowej</t>
  </si>
  <si>
    <t>168a</t>
  </si>
  <si>
    <t>168b</t>
  </si>
  <si>
    <t>169a</t>
  </si>
  <si>
    <t>169b</t>
  </si>
  <si>
    <t>Łazienka dla pacjentów</t>
  </si>
  <si>
    <t>Kuchnia oddziałowa</t>
  </si>
  <si>
    <t>170a</t>
  </si>
  <si>
    <t>Pom.porządkowe</t>
  </si>
  <si>
    <t>171a</t>
  </si>
  <si>
    <t>Przedsionek pododdziału poł.-nowor.</t>
  </si>
  <si>
    <t>171b</t>
  </si>
  <si>
    <t>171c</t>
  </si>
  <si>
    <t>Sala septyczna z możliwością porodu</t>
  </si>
  <si>
    <t>171d</t>
  </si>
  <si>
    <t>Pokój lekarzy</t>
  </si>
  <si>
    <t>171e</t>
  </si>
  <si>
    <t>Łazienka N/N</t>
  </si>
  <si>
    <t>173a</t>
  </si>
  <si>
    <t>Gabinet zabiegowy</t>
  </si>
  <si>
    <t>173b</t>
  </si>
  <si>
    <t>Magazynek</t>
  </si>
  <si>
    <t>Punkt pielęgniarski</t>
  </si>
  <si>
    <t>Gabinet zabiegowy, punkt badań</t>
  </si>
  <si>
    <t>Śluza</t>
  </si>
  <si>
    <t>177a</t>
  </si>
  <si>
    <t>Przedsionek</t>
  </si>
  <si>
    <t>177b</t>
  </si>
  <si>
    <t>Pokój jednołóżkowy</t>
  </si>
  <si>
    <t>177c</t>
  </si>
  <si>
    <t>Brudownik</t>
  </si>
  <si>
    <t>Oddział pediatryczny</t>
  </si>
  <si>
    <t>Komunikacja</t>
  </si>
  <si>
    <t>Kuchnia mleczna zmywalnia</t>
  </si>
  <si>
    <t>Kuchnia mleczna cz.czysta</t>
  </si>
  <si>
    <t>Łazienka dzieci młodsze</t>
  </si>
  <si>
    <t>Separatka</t>
  </si>
  <si>
    <t>Gabinet lekarski</t>
  </si>
  <si>
    <t>Komunikacja / poczekalnia</t>
  </si>
  <si>
    <t>Pom.oczekujących</t>
  </si>
  <si>
    <t>Pom. lekarzy+sekretariat</t>
  </si>
  <si>
    <t>191a</t>
  </si>
  <si>
    <t>Biuro oddziałowej</t>
  </si>
  <si>
    <t>191b</t>
  </si>
  <si>
    <t>Biuro drdynatora</t>
  </si>
  <si>
    <t>191c</t>
  </si>
  <si>
    <t>Pom.socjalne</t>
  </si>
  <si>
    <t>Łazienka personelu</t>
  </si>
  <si>
    <t>192a</t>
  </si>
  <si>
    <t>Magazyn</t>
  </si>
  <si>
    <t>193a</t>
  </si>
  <si>
    <t>Sala chorych dzieci (12-18) 4 łóżkowa</t>
  </si>
  <si>
    <t>193b</t>
  </si>
  <si>
    <t>193c</t>
  </si>
  <si>
    <t>194a</t>
  </si>
  <si>
    <t>Sala chorych (dzieci średnie)4 łóżka</t>
  </si>
  <si>
    <t>194b</t>
  </si>
  <si>
    <t>194c</t>
  </si>
  <si>
    <t>195a</t>
  </si>
  <si>
    <t>Sala chorych (dzieci do lat 3)-4 łóżkowa</t>
  </si>
  <si>
    <t>195b</t>
  </si>
  <si>
    <t>Sala chorych (dzieci do lat 3)-3 łóżkowa</t>
  </si>
  <si>
    <t>195c</t>
  </si>
  <si>
    <t>196a</t>
  </si>
  <si>
    <t>196b</t>
  </si>
  <si>
    <t>196c</t>
  </si>
  <si>
    <t>Pkt pielęgniarki dyżurnej</t>
  </si>
  <si>
    <t>198a</t>
  </si>
  <si>
    <t>Sala chorych 2 łóżkowa</t>
  </si>
  <si>
    <t>198b</t>
  </si>
  <si>
    <t>198c</t>
  </si>
  <si>
    <t>Śluza</t>
  </si>
  <si>
    <t>Składzik porządkowy</t>
  </si>
  <si>
    <t>Klatka schodowa KL1</t>
  </si>
  <si>
    <t>Korytarz przy pomieszczeniu lekarzy</t>
  </si>
  <si>
    <t>II PIĘTRO</t>
  </si>
  <si>
    <t>Oddział Chirurgii Urazowo- Ortopedycznej:</t>
  </si>
  <si>
    <t>263a</t>
  </si>
  <si>
    <t>Pomieszczenie porządkowe</t>
  </si>
  <si>
    <t>Brudownik z przedsionkiem</t>
  </si>
  <si>
    <t>Sala chorych 1-łóżkowa</t>
  </si>
  <si>
    <t>265a</t>
  </si>
  <si>
    <t>Łazienka</t>
  </si>
  <si>
    <t>Gabinet zabiegowy pielęgniarski</t>
  </si>
  <si>
    <t>Pokój kierownika oddziału</t>
  </si>
  <si>
    <t>Pokój pielęgniarki oddziałowej</t>
  </si>
  <si>
    <t>Magazyn II</t>
  </si>
  <si>
    <t>277a</t>
  </si>
  <si>
    <t>Sala chorych 5-łóżkowa</t>
  </si>
  <si>
    <t>277b</t>
  </si>
  <si>
    <t>277c</t>
  </si>
  <si>
    <t>278a</t>
  </si>
  <si>
    <t>278b</t>
  </si>
  <si>
    <t>Łazieka pacjentów</t>
  </si>
  <si>
    <t>278c</t>
  </si>
  <si>
    <t>279a</t>
  </si>
  <si>
    <t>Sala nadzoru chirurgicznego 5-łóżkowa</t>
  </si>
  <si>
    <t>279b</t>
  </si>
  <si>
    <t>Punkt obserwacyjny</t>
  </si>
  <si>
    <t>280a</t>
  </si>
  <si>
    <t>Sala chorych 5-łózkowa</t>
  </si>
  <si>
    <t>280b</t>
  </si>
  <si>
    <t>280c</t>
  </si>
  <si>
    <t>281a</t>
  </si>
  <si>
    <t>281b</t>
  </si>
  <si>
    <t>281c</t>
  </si>
  <si>
    <t>Sekretariat</t>
  </si>
  <si>
    <t>283a</t>
  </si>
  <si>
    <t>Łazienka lekarzy</t>
  </si>
  <si>
    <t>Klatka schodowa - KL1</t>
  </si>
  <si>
    <t>Oddział Chirurgii Ogólnej:</t>
  </si>
  <si>
    <t>258a</t>
  </si>
  <si>
    <t>258b</t>
  </si>
  <si>
    <t>258c</t>
  </si>
  <si>
    <t>257a</t>
  </si>
  <si>
    <t>257b</t>
  </si>
  <si>
    <t>257c</t>
  </si>
  <si>
    <t>254a</t>
  </si>
  <si>
    <t>Łazienka dla niepełnosprawnych</t>
  </si>
  <si>
    <t>Sala opatrunkowa</t>
  </si>
  <si>
    <t>252a</t>
  </si>
  <si>
    <t>252b</t>
  </si>
  <si>
    <t>252c</t>
  </si>
  <si>
    <t>252d</t>
  </si>
  <si>
    <t>252e</t>
  </si>
  <si>
    <t>250a</t>
  </si>
  <si>
    <t>250b</t>
  </si>
  <si>
    <t>Pomieszczenie poscieli</t>
  </si>
  <si>
    <t>250c</t>
  </si>
  <si>
    <t>250d</t>
  </si>
  <si>
    <t>249a</t>
  </si>
  <si>
    <t>249b</t>
  </si>
  <si>
    <t>249c</t>
  </si>
  <si>
    <t>248a</t>
  </si>
  <si>
    <t>248b</t>
  </si>
  <si>
    <t>Pokój pielęgniarki</t>
  </si>
  <si>
    <t>247a</t>
  </si>
  <si>
    <t>247b</t>
  </si>
  <si>
    <t>247c</t>
  </si>
  <si>
    <t>246a</t>
  </si>
  <si>
    <t>246b</t>
  </si>
  <si>
    <t>246c</t>
  </si>
  <si>
    <t>Piwnica</t>
  </si>
  <si>
    <t>01/-I</t>
  </si>
  <si>
    <t>komunikacja</t>
  </si>
  <si>
    <t>02/-I</t>
  </si>
  <si>
    <t>magazyn rzeczy chorych</t>
  </si>
  <si>
    <t>03/-I</t>
  </si>
  <si>
    <t>biuro mag. rzeczy chorych</t>
  </si>
  <si>
    <t>04/-I</t>
  </si>
  <si>
    <t>węzeł sanitarny dla mężczyzn</t>
  </si>
  <si>
    <t>05/-I</t>
  </si>
  <si>
    <t>szatnia męska personelu</t>
  </si>
  <si>
    <t>06/-I</t>
  </si>
  <si>
    <t>magazyn kasacyjny</t>
  </si>
  <si>
    <t>07/-I</t>
  </si>
  <si>
    <t>szatnia damska personelu</t>
  </si>
  <si>
    <t>08/-I</t>
  </si>
  <si>
    <t>węzeł sanitarny dla kobiet</t>
  </si>
  <si>
    <t>09/-I</t>
  </si>
  <si>
    <t>10/-I</t>
  </si>
  <si>
    <t>11/-I</t>
  </si>
  <si>
    <t>12/-I</t>
  </si>
  <si>
    <t>13/-I</t>
  </si>
  <si>
    <t>14/-I</t>
  </si>
  <si>
    <t>15/-I</t>
  </si>
  <si>
    <t>pomieszczenie techniczne</t>
  </si>
  <si>
    <t>16/-I</t>
  </si>
  <si>
    <t>pomieszczenie porządkowe</t>
  </si>
  <si>
    <t>17/-I</t>
  </si>
  <si>
    <t>magazyn czystej bielizny</t>
  </si>
  <si>
    <t>18/-I</t>
  </si>
  <si>
    <t>biuro magazynu czystej bielizny</t>
  </si>
  <si>
    <t>19/-I</t>
  </si>
  <si>
    <t>20/-I</t>
  </si>
  <si>
    <t>magazyn brudnej bielizny</t>
  </si>
  <si>
    <t>Prosektorium</t>
  </si>
  <si>
    <t>21/-I</t>
  </si>
  <si>
    <t>korytarz z aneksem do mycia wózków</t>
  </si>
  <si>
    <t>22/-I</t>
  </si>
  <si>
    <t>pomieszczenie pro morte</t>
  </si>
  <si>
    <t>23/-I</t>
  </si>
  <si>
    <t>pomieszczenie chłodni</t>
  </si>
  <si>
    <t>24/-I</t>
  </si>
  <si>
    <t>25/-I</t>
  </si>
  <si>
    <t>pomieszczenie mycia i ubierania zwłok</t>
  </si>
  <si>
    <t>26/-I</t>
  </si>
  <si>
    <t>śluza umywalkowa</t>
  </si>
  <si>
    <t>27/-I</t>
  </si>
  <si>
    <t>pom. wydawania zwłok</t>
  </si>
  <si>
    <t>28/-I</t>
  </si>
  <si>
    <t>WC dla odbierających zwłoki</t>
  </si>
  <si>
    <t>29/-I</t>
  </si>
  <si>
    <t>pomieszczenie administracyjno - socjalne</t>
  </si>
  <si>
    <t>30/-I</t>
  </si>
  <si>
    <t>31/-I</t>
  </si>
  <si>
    <t>szatnia odzieży roboczej</t>
  </si>
  <si>
    <t>32/-I</t>
  </si>
  <si>
    <t>węzeł sanitarny</t>
  </si>
  <si>
    <t>33/-I</t>
  </si>
  <si>
    <t>szatnia odzieży własnej</t>
  </si>
  <si>
    <t>34/-I</t>
  </si>
  <si>
    <t>klatka schodowa</t>
  </si>
  <si>
    <t>01/II</t>
  </si>
  <si>
    <t>02/II</t>
  </si>
  <si>
    <t>03/II</t>
  </si>
  <si>
    <t>poczekalnia z aneksem</t>
  </si>
  <si>
    <t>04/II</t>
  </si>
  <si>
    <t>biuro (4 osoby)</t>
  </si>
  <si>
    <t>05/II</t>
  </si>
  <si>
    <t>przedsionek</t>
  </si>
  <si>
    <t>06/II</t>
  </si>
  <si>
    <t>pom. porządkowe</t>
  </si>
  <si>
    <t>07/II</t>
  </si>
  <si>
    <t>WC damskie</t>
  </si>
  <si>
    <t>08/II</t>
  </si>
  <si>
    <t>WC męskie</t>
  </si>
  <si>
    <t>09/II</t>
  </si>
  <si>
    <t>biuro (6 osób)</t>
  </si>
  <si>
    <t>10/II</t>
  </si>
  <si>
    <t>11/II</t>
  </si>
  <si>
    <t>biuro (2 osoby)</t>
  </si>
  <si>
    <t>12/II</t>
  </si>
  <si>
    <t>13/II</t>
  </si>
  <si>
    <t>14/II</t>
  </si>
  <si>
    <t>01/III</t>
  </si>
  <si>
    <t>02/III</t>
  </si>
  <si>
    <t>korytarz</t>
  </si>
  <si>
    <t>03/III</t>
  </si>
  <si>
    <t>04/III</t>
  </si>
  <si>
    <t>05/III</t>
  </si>
  <si>
    <t>06/III</t>
  </si>
  <si>
    <t>biuro (1 osoba)</t>
  </si>
  <si>
    <t>07/III</t>
  </si>
  <si>
    <t>08/III</t>
  </si>
  <si>
    <t>09/III</t>
  </si>
  <si>
    <t>10/III</t>
  </si>
  <si>
    <t>11/III</t>
  </si>
  <si>
    <t>biuro (3 osoby)</t>
  </si>
  <si>
    <t>12/III</t>
  </si>
  <si>
    <t>13/III</t>
  </si>
  <si>
    <t>aneks kuchenny</t>
  </si>
  <si>
    <t>14/III</t>
  </si>
  <si>
    <t>15a/III</t>
  </si>
  <si>
    <t>15b/III</t>
  </si>
  <si>
    <t>15c/III</t>
  </si>
  <si>
    <t>15d/III</t>
  </si>
  <si>
    <t>ODDZIAŁ NEUROLOGICZNY</t>
  </si>
  <si>
    <t>Lp.</t>
  </si>
  <si>
    <t>Nazwa pomieszczenia</t>
  </si>
  <si>
    <t>Pow.</t>
  </si>
  <si>
    <t>16/III</t>
  </si>
  <si>
    <t>17/III</t>
  </si>
  <si>
    <t>gabinet diagnostyczny</t>
  </si>
  <si>
    <t>18/III</t>
  </si>
  <si>
    <t>przygotowalnia leków INN</t>
  </si>
  <si>
    <t>19/III</t>
  </si>
  <si>
    <t>dyżurka pielęgniarek INN</t>
  </si>
  <si>
    <t>20/III</t>
  </si>
  <si>
    <t>sala INN</t>
  </si>
  <si>
    <t>21/III</t>
  </si>
  <si>
    <t>mag. sprzętu medycznego + pom. rozdzielni elektrycznej</t>
  </si>
  <si>
    <t>22/III</t>
  </si>
  <si>
    <t>łazienka dla pacjentów</t>
  </si>
  <si>
    <t>23/III</t>
  </si>
  <si>
    <t>24/III</t>
  </si>
  <si>
    <t>brudownik</t>
  </si>
  <si>
    <t>25/III</t>
  </si>
  <si>
    <t>26/III</t>
  </si>
  <si>
    <t>pokój oddziałowej</t>
  </si>
  <si>
    <t>27/III</t>
  </si>
  <si>
    <t>`</t>
  </si>
  <si>
    <t>28/III</t>
  </si>
  <si>
    <t>łazienka lekarzy</t>
  </si>
  <si>
    <t>29/III</t>
  </si>
  <si>
    <t>łazienka męska pacjentów</t>
  </si>
  <si>
    <t>30/III</t>
  </si>
  <si>
    <t>sekretariat</t>
  </si>
  <si>
    <t>31/III</t>
  </si>
  <si>
    <t>pokój ordynatora</t>
  </si>
  <si>
    <t>32/III</t>
  </si>
  <si>
    <t>toaleta dla odwiedzających</t>
  </si>
  <si>
    <t>33/III</t>
  </si>
  <si>
    <t>łazienka damska pacjentów</t>
  </si>
  <si>
    <t>34/III</t>
  </si>
  <si>
    <t>sala łóżkowa</t>
  </si>
  <si>
    <t>35/III</t>
  </si>
  <si>
    <t>sala ćwiczeń fizjoterapii</t>
  </si>
  <si>
    <t>36/III</t>
  </si>
  <si>
    <t>pomieszczenie socjalne fizjoterapeutów</t>
  </si>
  <si>
    <t>37/III</t>
  </si>
  <si>
    <t>gabinet fizjoterapii</t>
  </si>
  <si>
    <t>38/III</t>
  </si>
  <si>
    <t>gabinet logopedy</t>
  </si>
  <si>
    <t>39/III</t>
  </si>
  <si>
    <t>40/III</t>
  </si>
  <si>
    <t>śluza</t>
  </si>
  <si>
    <t>41/III</t>
  </si>
  <si>
    <t>łazienka</t>
  </si>
  <si>
    <t>42/III</t>
  </si>
  <si>
    <t>izolatka</t>
  </si>
  <si>
    <t>43/III</t>
  </si>
  <si>
    <t>44/III</t>
  </si>
  <si>
    <t>45/III</t>
  </si>
  <si>
    <t>46/III</t>
  </si>
  <si>
    <t>pokój lekarzy</t>
  </si>
  <si>
    <t>47/III</t>
  </si>
  <si>
    <t>gabinet diagnostyczno -zabiegowy</t>
  </si>
  <si>
    <t>48/III</t>
  </si>
  <si>
    <t>łazienka pielęgniarek</t>
  </si>
  <si>
    <t>49/III</t>
  </si>
  <si>
    <t>punkt pielęgniarski z przygotowalnią leków i pokojem pielęgniarek</t>
  </si>
  <si>
    <t>50/III</t>
  </si>
  <si>
    <t>51/III</t>
  </si>
  <si>
    <t>52/III</t>
  </si>
  <si>
    <t>łazienka z przedsionkiem</t>
  </si>
  <si>
    <t>53/III</t>
  </si>
  <si>
    <t>54/III</t>
  </si>
  <si>
    <t>55/III</t>
  </si>
  <si>
    <t>56/III</t>
  </si>
  <si>
    <t>57/III</t>
  </si>
  <si>
    <t>pom. porządkowe dla kuchenki oddziałowej</t>
  </si>
  <si>
    <t>58/III</t>
  </si>
  <si>
    <t>kuchenka oddziałowa -zmywalnia naczyń</t>
  </si>
  <si>
    <t>59/III</t>
  </si>
  <si>
    <t>pomieszczenie mycia wózków do żywności</t>
  </si>
  <si>
    <t>60/III</t>
  </si>
  <si>
    <t>kuchenka oddziałowa -część czysta</t>
  </si>
  <si>
    <t>1/II</t>
  </si>
  <si>
    <t>P.dyrektor</t>
  </si>
  <si>
    <t>2/II</t>
  </si>
  <si>
    <t>3/II</t>
  </si>
  <si>
    <t>Z-ca dyrektora</t>
  </si>
  <si>
    <t>4/II</t>
  </si>
  <si>
    <t>5/II</t>
  </si>
  <si>
    <t>WC</t>
  </si>
  <si>
    <t>6/II</t>
  </si>
  <si>
    <t>Biuro -P.Księgowa</t>
  </si>
  <si>
    <t>7/II</t>
  </si>
  <si>
    <t>8/II</t>
  </si>
  <si>
    <t>9/II</t>
  </si>
  <si>
    <t>Biuro – zca ds pielęgniarstwa</t>
  </si>
  <si>
    <t>Sala konferencyjna</t>
  </si>
  <si>
    <t>Sterylizatornia, tomograf</t>
  </si>
  <si>
    <t>0.01</t>
  </si>
  <si>
    <t>Gabinet badań - gastro</t>
  </si>
  <si>
    <t>0.02</t>
  </si>
  <si>
    <t>Zmywalnia</t>
  </si>
  <si>
    <t>0.03</t>
  </si>
  <si>
    <t>Kabina higieniczna</t>
  </si>
  <si>
    <t>0.04</t>
  </si>
  <si>
    <t>Gabinet badań - kolono</t>
  </si>
  <si>
    <t>0.05</t>
  </si>
  <si>
    <t>Poczekalnia</t>
  </si>
  <si>
    <t>0.06</t>
  </si>
  <si>
    <t>Pokój personelu</t>
  </si>
  <si>
    <t>0.07</t>
  </si>
  <si>
    <t>Szatnia personelu</t>
  </si>
  <si>
    <t>0.08</t>
  </si>
  <si>
    <t>Pom. Higen.-sanitarne</t>
  </si>
  <si>
    <t>0.09</t>
  </si>
  <si>
    <t>Pokój wypoczynkowy personelu</t>
  </si>
  <si>
    <t>0.10</t>
  </si>
  <si>
    <t>Pokój kierownika pracowni RTG</t>
  </si>
  <si>
    <t>0.11</t>
  </si>
  <si>
    <t>Pom. Techniczne</t>
  </si>
  <si>
    <t>0.12</t>
  </si>
  <si>
    <t>Sala zabiegowa</t>
  </si>
  <si>
    <t>tk</t>
  </si>
  <si>
    <t>0.13</t>
  </si>
  <si>
    <t>Pom. Wywoływania</t>
  </si>
  <si>
    <t>0.14</t>
  </si>
  <si>
    <t>Pracownia Tomografii</t>
  </si>
  <si>
    <t>0.15</t>
  </si>
  <si>
    <t>0.16</t>
  </si>
  <si>
    <t>Przebieralnia</t>
  </si>
  <si>
    <t>0.17</t>
  </si>
  <si>
    <t>0.18</t>
  </si>
  <si>
    <t>0.19</t>
  </si>
  <si>
    <t>Pokój kier. RTG</t>
  </si>
  <si>
    <t>0.20</t>
  </si>
  <si>
    <t>0.21</t>
  </si>
  <si>
    <t>0.22</t>
  </si>
  <si>
    <t>Ustęp wydzielony</t>
  </si>
  <si>
    <t>0.23</t>
  </si>
  <si>
    <t>Zaplecze personelu</t>
  </si>
  <si>
    <t>0.24</t>
  </si>
  <si>
    <t>0.25</t>
  </si>
  <si>
    <t>0.26</t>
  </si>
  <si>
    <t>0.27</t>
  </si>
  <si>
    <t>0.28</t>
  </si>
  <si>
    <t>0.29</t>
  </si>
  <si>
    <t>0.30</t>
  </si>
  <si>
    <t>0.31</t>
  </si>
  <si>
    <t>Schowek porządkowy</t>
  </si>
  <si>
    <t>0.32</t>
  </si>
  <si>
    <t>0.33</t>
  </si>
  <si>
    <t>Ustęp pacjentów damski</t>
  </si>
  <si>
    <t>0.34</t>
  </si>
  <si>
    <t>Ustęp pacjentów męski</t>
  </si>
  <si>
    <t>0.35</t>
  </si>
  <si>
    <t>Ustęp personelu</t>
  </si>
  <si>
    <t>0.36</t>
  </si>
  <si>
    <t>Punkt rejestracji</t>
  </si>
  <si>
    <t>0.37</t>
  </si>
  <si>
    <t>Archiwum</t>
  </si>
  <si>
    <t>0.38</t>
  </si>
  <si>
    <t>Wew. Strefa sterylizatorni</t>
  </si>
  <si>
    <t>0.39</t>
  </si>
  <si>
    <t>Stacja uzdatniania wody</t>
  </si>
  <si>
    <t>0.40</t>
  </si>
  <si>
    <t>Komora przyjęć</t>
  </si>
  <si>
    <t>0.41</t>
  </si>
  <si>
    <t>0.42</t>
  </si>
  <si>
    <t>Szatnia personelu sterylizat</t>
  </si>
  <si>
    <t>0.43</t>
  </si>
  <si>
    <t>0.44</t>
  </si>
  <si>
    <t>Pokój kierownika</t>
  </si>
  <si>
    <t>0.45</t>
  </si>
  <si>
    <t>0.46</t>
  </si>
  <si>
    <t>Pokój socjalny</t>
  </si>
  <si>
    <t>0.47</t>
  </si>
  <si>
    <t>Pom. Sortowania</t>
  </si>
  <si>
    <t>0.48</t>
  </si>
  <si>
    <t>0.49</t>
  </si>
  <si>
    <t>0.50</t>
  </si>
  <si>
    <t>Pom. Kontroli</t>
  </si>
  <si>
    <t>0.51</t>
  </si>
  <si>
    <t>0.52</t>
  </si>
  <si>
    <t>Magazyn art. Wysterylizowanych</t>
  </si>
  <si>
    <t>0.53</t>
  </si>
  <si>
    <t>Magazyn</t>
  </si>
  <si>
    <t>0.54</t>
  </si>
  <si>
    <t>Pom. Wydawania</t>
  </si>
  <si>
    <t>0.55</t>
  </si>
  <si>
    <t>Pom. Na sterylizatory</t>
  </si>
  <si>
    <t>0.56</t>
  </si>
  <si>
    <t>Przygotowanie bielizny</t>
  </si>
  <si>
    <t>0.57</t>
  </si>
  <si>
    <t>Wew. Strefa czysta</t>
  </si>
  <si>
    <t>0.58</t>
  </si>
  <si>
    <t>Magazyn bielizny</t>
  </si>
  <si>
    <t>0.59</t>
  </si>
  <si>
    <t>Pom. Suszenia wózków</t>
  </si>
  <si>
    <t>0.60</t>
  </si>
  <si>
    <t>Magazyn art. Czystych</t>
  </si>
  <si>
    <t>0.61</t>
  </si>
  <si>
    <t>Pom. Mycia wózków</t>
  </si>
  <si>
    <t>0.62</t>
  </si>
  <si>
    <t>0.63</t>
  </si>
  <si>
    <t>Pom. Odbioru mat skazonego</t>
  </si>
  <si>
    <t>0.64</t>
  </si>
  <si>
    <t>Pom. Wydawania na zew.</t>
  </si>
  <si>
    <t>0.65</t>
  </si>
  <si>
    <t>Winda cz brudna</t>
  </si>
  <si>
    <t>0.66</t>
  </si>
  <si>
    <t>Winda cz czysta</t>
  </si>
  <si>
    <t>Piwnica - pozostałe</t>
  </si>
  <si>
    <t>UPS</t>
  </si>
  <si>
    <t>Gł. Rozdzielnia nn</t>
  </si>
  <si>
    <t>Pom techniczne</t>
  </si>
  <si>
    <t>Klatka schodowa</t>
  </si>
  <si>
    <t>Szpitalny Oddział Ratunkowy</t>
  </si>
  <si>
    <t>Gabinet konsultacyjny</t>
  </si>
  <si>
    <t>1a</t>
  </si>
  <si>
    <t>W.C</t>
  </si>
  <si>
    <t>Pokój lekarza dyżurnego S.O.R</t>
  </si>
  <si>
    <t>4a</t>
  </si>
  <si>
    <t>Łazienka personelu</t>
  </si>
  <si>
    <t>4b</t>
  </si>
  <si>
    <t>Pomieszczenie socjalne</t>
  </si>
  <si>
    <t>Pokój kierownika S.O.R</t>
  </si>
  <si>
    <t>Dyżurka pielęgniarsaka i rejestracja pacjentów</t>
  </si>
  <si>
    <t>Sala przyjęć pacjentów</t>
  </si>
  <si>
    <t>Sala wstępnej intensywanej terapii</t>
  </si>
  <si>
    <t>Sala opatrunków gipsowych</t>
  </si>
  <si>
    <t>Sala segregacji</t>
  </si>
  <si>
    <t>Sala dekontaminacji</t>
  </si>
  <si>
    <t>Obszar wjazdu karetek</t>
  </si>
  <si>
    <t>Sala resuscytacyjno zabiegowa</t>
  </si>
  <si>
    <t>Winda towarowa czyta</t>
  </si>
  <si>
    <t>Pomieszczenie porządkowe</t>
  </si>
  <si>
    <t>Sala przygotowania lekarza</t>
  </si>
  <si>
    <t>Winda towarowa brudna</t>
  </si>
  <si>
    <t>Sala obserwacji</t>
  </si>
  <si>
    <t>24a</t>
  </si>
  <si>
    <t>Boks diagnostyczno laboratoryjny</t>
  </si>
  <si>
    <t>Wykaz pomieszczeń OIT:</t>
  </si>
  <si>
    <t>Magazyn sprzętu i aparatury</t>
  </si>
  <si>
    <t>10a</t>
  </si>
  <si>
    <t>Pokój oddziałowej i kierownika oddziału</t>
  </si>
  <si>
    <t>Pokój lekarzy anestezjologów</t>
  </si>
  <si>
    <t>Punkt przygotowawczy pielęgniarski</t>
  </si>
  <si>
    <t>Śluza umywalkowo-fartuchowa</t>
  </si>
  <si>
    <t>Izolatka</t>
  </si>
  <si>
    <t>18a</t>
  </si>
  <si>
    <t>Łazienka pacjenta</t>
  </si>
  <si>
    <t>Sala 5- osobowa</t>
  </si>
  <si>
    <t>Śluza umywalkowo - fartuchowa</t>
  </si>
  <si>
    <t>20a</t>
  </si>
  <si>
    <t>Brudownik do mycia kaczek i basenów</t>
  </si>
  <si>
    <t>Magazyn bielizny brudnej</t>
  </si>
  <si>
    <t>Magazyn bielizny czystej</t>
  </si>
  <si>
    <t>Izba przyjęć</t>
  </si>
  <si>
    <t>1.</t>
  </si>
  <si>
    <t>2.</t>
  </si>
  <si>
    <t>Kiosk</t>
  </si>
  <si>
    <t>3.</t>
  </si>
  <si>
    <t>Dyżurka izby przyjęć</t>
  </si>
  <si>
    <t>4.</t>
  </si>
  <si>
    <t>W.C.</t>
  </si>
  <si>
    <t>5.</t>
  </si>
  <si>
    <t>W.C.</t>
  </si>
  <si>
    <t>6.</t>
  </si>
  <si>
    <t>7.</t>
  </si>
  <si>
    <t>Pomieszczenie piel. Oddziałowej</t>
  </si>
  <si>
    <t>8.</t>
  </si>
  <si>
    <t>9.</t>
  </si>
  <si>
    <t>10.</t>
  </si>
  <si>
    <t>Pokój badań dzieci</t>
  </si>
  <si>
    <t>11.</t>
  </si>
  <si>
    <t>12.</t>
  </si>
  <si>
    <t>Windy</t>
  </si>
  <si>
    <t>13.</t>
  </si>
  <si>
    <t>Blok operacyjny</t>
  </si>
  <si>
    <t>Holl + korytarz</t>
  </si>
  <si>
    <t>Poczekalnia dla rodzin pacjentów</t>
  </si>
  <si>
    <t>Rozdzielnia elektryczna</t>
  </si>
  <si>
    <t>Składzik porządkowy</t>
  </si>
  <si>
    <t>Korytarz</t>
  </si>
  <si>
    <t>Przedsionek brudownika</t>
  </si>
  <si>
    <t>Sala wybudzeniowa</t>
  </si>
  <si>
    <t>Magazyn sprzętu - aparatu RTG</t>
  </si>
  <si>
    <t>Śluza pacjentów</t>
  </si>
  <si>
    <t>Śluza materiałowo - sprzętowa</t>
  </si>
  <si>
    <t>Korytarz bloku operacyjnego</t>
  </si>
  <si>
    <t>Przygotowanie lekarzy</t>
  </si>
  <si>
    <t>Przygotowanie pacjentów</t>
  </si>
  <si>
    <t>Sala operacyjna aseptyczna</t>
  </si>
  <si>
    <t>Instrumentarium - sale aseptyczne</t>
  </si>
  <si>
    <t>Instrumentarium - sala septyczna</t>
  </si>
  <si>
    <t>Sala operacyjna septyczna</t>
  </si>
  <si>
    <t>Pom. wstepnego mycia i segregacji</t>
  </si>
  <si>
    <t>Hol windowy - winda "brudna"</t>
  </si>
  <si>
    <t>Pom. techn. transformatorów</t>
  </si>
  <si>
    <t>Sterylizacja podręczna, część brudna</t>
  </si>
  <si>
    <t>Śluza umywalkowo - fartuchowa</t>
  </si>
  <si>
    <t>Pom. przyjmowania materiałów sterylnych</t>
  </si>
  <si>
    <t>Sterylizacja podręczna, część czysta,</t>
  </si>
  <si>
    <t>Kuchenka herbaciana</t>
  </si>
  <si>
    <t>Pokój wypoczynkowy pielęgniarek</t>
  </si>
  <si>
    <t>Pokój wypoczynkowy lekarzy</t>
  </si>
  <si>
    <t>Pokój wypoczynkowy anestezjologów</t>
  </si>
  <si>
    <t>WC personelu (K)</t>
  </si>
  <si>
    <t>WC personelu (M)</t>
  </si>
  <si>
    <t>Szatnia personelu, boks powrotny (K)</t>
  </si>
  <si>
    <t>Szatnia personelu, część czysta (K)</t>
  </si>
  <si>
    <t>Szatnia personelu, umywalnia (K)</t>
  </si>
  <si>
    <t>Szatnia personelu, część brudna (K)</t>
  </si>
  <si>
    <t>Szatnia personelu, część brudna (M)</t>
  </si>
  <si>
    <t>Szatnia personelu, umywalnia (M)</t>
  </si>
  <si>
    <t>Szatnia personelu, część czysta (M)</t>
  </si>
  <si>
    <t>Szatnia personelu, boks powrotny (M)</t>
  </si>
  <si>
    <t>Boks bielizny brudnej</t>
  </si>
  <si>
    <t>Pomieszczenie biurowe</t>
  </si>
  <si>
    <t>Pokój śniadań</t>
  </si>
  <si>
    <t>Kuchenka</t>
  </si>
  <si>
    <t>Gabinet lekarski</t>
  </si>
  <si>
    <t>Trakt porodowy</t>
  </si>
  <si>
    <t>Kuchnia oddziałowa</t>
  </si>
  <si>
    <t>Przedsionek pododdziału poł.-nowor.</t>
  </si>
  <si>
    <t>Pokój dla noworodków</t>
  </si>
  <si>
    <t>171c</t>
  </si>
  <si>
    <t>Pokój pierwszej pielęgnacji noworodka</t>
  </si>
  <si>
    <t>Gabinet zabiegowy, punkt badań</t>
  </si>
  <si>
    <t>Kuchnia mleczna zmywalnia</t>
  </si>
  <si>
    <t>191a</t>
  </si>
  <si>
    <t>191b</t>
  </si>
  <si>
    <t>191c</t>
  </si>
  <si>
    <t>191d</t>
  </si>
  <si>
    <t>192a</t>
  </si>
  <si>
    <t>Pom.porządkowe</t>
  </si>
  <si>
    <t>193a</t>
  </si>
  <si>
    <t>194a</t>
  </si>
  <si>
    <t>195a</t>
  </si>
  <si>
    <t>195b</t>
  </si>
  <si>
    <t>195c</t>
  </si>
  <si>
    <t>196a</t>
  </si>
  <si>
    <t>196b</t>
  </si>
  <si>
    <t>196c</t>
  </si>
  <si>
    <t>197a</t>
  </si>
  <si>
    <t>197b</t>
  </si>
  <si>
    <t>197c</t>
  </si>
  <si>
    <t>198a</t>
  </si>
  <si>
    <t>Punkt pielęgniarki dyżurnej</t>
  </si>
  <si>
    <t>Poddasze - cz. Techniczna</t>
  </si>
  <si>
    <t>0.1</t>
  </si>
  <si>
    <t>Pom. Biurowe</t>
  </si>
  <si>
    <t>0.2</t>
  </si>
  <si>
    <t>0.3</t>
  </si>
  <si>
    <t>0.4</t>
  </si>
  <si>
    <t>Parter</t>
  </si>
  <si>
    <t>Inwest i remonty</t>
  </si>
  <si>
    <t>Pok. kierownika</t>
  </si>
  <si>
    <t>Zaopatrzenie</t>
  </si>
  <si>
    <t>Dyr.ds pielęgniarstwa</t>
  </si>
  <si>
    <t>Dział organizacyjny</t>
  </si>
  <si>
    <t>Pom biurowe</t>
  </si>
  <si>
    <t>Rum</t>
  </si>
  <si>
    <t>Komunkacja</t>
  </si>
  <si>
    <t>Pom gosp.</t>
  </si>
  <si>
    <t>Wc</t>
  </si>
  <si>
    <t>Biuro mecenasa</t>
  </si>
  <si>
    <t>Wc + socj</t>
  </si>
  <si>
    <t>Wykaz pomieszczeń I piętro:</t>
  </si>
  <si>
    <t>Księgowość</t>
  </si>
  <si>
    <t>Kadry</t>
  </si>
  <si>
    <t>Kadry</t>
  </si>
  <si>
    <t>Dyrekcja</t>
  </si>
  <si>
    <t>Z-ca dyr.</t>
  </si>
  <si>
    <t>Kancelaria</t>
  </si>
  <si>
    <t>Płace</t>
  </si>
  <si>
    <t>Kasa</t>
  </si>
  <si>
    <t>Księgowość</t>
  </si>
  <si>
    <t>Księgowośc</t>
  </si>
  <si>
    <t>PIWNICA</t>
  </si>
  <si>
    <t>001.</t>
  </si>
  <si>
    <t>komunik.+kl.schodowa I</t>
  </si>
  <si>
    <t>002.</t>
  </si>
  <si>
    <t>szatnia damska</t>
  </si>
  <si>
    <t>003.</t>
  </si>
  <si>
    <t>umywalni damska</t>
  </si>
  <si>
    <t>004.</t>
  </si>
  <si>
    <t>szatnia męska</t>
  </si>
  <si>
    <t>005.</t>
  </si>
  <si>
    <t>umywalnia męska</t>
  </si>
  <si>
    <t>006.</t>
  </si>
  <si>
    <t>składzik porządkowy</t>
  </si>
  <si>
    <t>007.</t>
  </si>
  <si>
    <t>pom. sprzątaczki</t>
  </si>
  <si>
    <t>008.</t>
  </si>
  <si>
    <t>wc</t>
  </si>
  <si>
    <t>009.</t>
  </si>
  <si>
    <t>pom. magazynowe I</t>
  </si>
  <si>
    <t>010.</t>
  </si>
  <si>
    <t>mag.sprzętu oddz.łóżkowego</t>
  </si>
  <si>
    <t>011.</t>
  </si>
  <si>
    <t>pom. magazynowe II</t>
  </si>
  <si>
    <t>012.</t>
  </si>
  <si>
    <t>klatka schodowa II</t>
  </si>
  <si>
    <t>013.</t>
  </si>
  <si>
    <t>mag. mat. jednoraz</t>
  </si>
  <si>
    <t>014.</t>
  </si>
  <si>
    <t>mag. sprzętu</t>
  </si>
  <si>
    <t>015.</t>
  </si>
  <si>
    <t>pom. mag. na potrzeby ośr</t>
  </si>
  <si>
    <t>016.</t>
  </si>
  <si>
    <t>pom. mag. na potrzeby ośr.</t>
  </si>
  <si>
    <t>017.</t>
  </si>
  <si>
    <t>pom. mag. na potrzeby ośr.</t>
  </si>
  <si>
    <t>018.</t>
  </si>
  <si>
    <t>019.</t>
  </si>
  <si>
    <t>klatka schodowa I</t>
  </si>
  <si>
    <t>komunikacja</t>
  </si>
  <si>
    <t>sekretariat</t>
  </si>
  <si>
    <t>szatnia męska</t>
  </si>
  <si>
    <t>wc-niepełnosprawni</t>
  </si>
  <si>
    <t>szatnia damska</t>
  </si>
  <si>
    <t>pom. kierownika</t>
  </si>
  <si>
    <t>wc-personelu</t>
  </si>
  <si>
    <t>pom. personelu</t>
  </si>
  <si>
    <t>pom. odpoczynku</t>
  </si>
  <si>
    <t>fizykoterapia</t>
  </si>
  <si>
    <t>112a</t>
  </si>
  <si>
    <t>boks I-diadynamik i inne</t>
  </si>
  <si>
    <t>112b</t>
  </si>
  <si>
    <t>boks II-magnetronik i inne</t>
  </si>
  <si>
    <t>112c</t>
  </si>
  <si>
    <t>boks III-krioterapia</t>
  </si>
  <si>
    <t>112d</t>
  </si>
  <si>
    <t>boks IV-prądy</t>
  </si>
  <si>
    <t>112e</t>
  </si>
  <si>
    <t>boks V-soluks i ultradźwięki</t>
  </si>
  <si>
    <t>pom. porządkowe</t>
  </si>
  <si>
    <t>wc-niepełnospr.</t>
  </si>
  <si>
    <t>klatka schodowa II</t>
  </si>
  <si>
    <t>sala ćwiczeń</t>
  </si>
  <si>
    <t>sala bloczkowa</t>
  </si>
  <si>
    <t>pok. ćwiczeń indywid.</t>
  </si>
  <si>
    <t>sala hydroterapii</t>
  </si>
  <si>
    <t>119a</t>
  </si>
  <si>
    <t>masaż podwodny</t>
  </si>
  <si>
    <t>119b</t>
  </si>
  <si>
    <t>łazienka z przebieralnią</t>
  </si>
  <si>
    <t>klatka schodowa I</t>
  </si>
  <si>
    <t>201a</t>
  </si>
  <si>
    <t>wentylatornia</t>
  </si>
  <si>
    <t>komunikacja</t>
  </si>
  <si>
    <t>202a</t>
  </si>
  <si>
    <t>aneks szatniowy dla odwiedz.</t>
  </si>
  <si>
    <t>punkt pielęgniarski</t>
  </si>
  <si>
    <t>pokój 3 łóżkowy I</t>
  </si>
  <si>
    <t>łazienka I</t>
  </si>
  <si>
    <t>kuchenka oddziałowa</t>
  </si>
  <si>
    <t>łazienka personelu</t>
  </si>
  <si>
    <t>pom. socj.person.</t>
  </si>
  <si>
    <t>wc odwiedzających</t>
  </si>
  <si>
    <t>pom. lekarza</t>
  </si>
  <si>
    <t>pokój przygotowawczy</t>
  </si>
  <si>
    <t>śluza um.-fartuch.</t>
  </si>
  <si>
    <t>pokój izolowany</t>
  </si>
  <si>
    <t>łazienka I</t>
  </si>
  <si>
    <t>gabinet zabiegowy</t>
  </si>
  <si>
    <t>magazyn bielizny czystej</t>
  </si>
  <si>
    <t>brudownik</t>
  </si>
  <si>
    <t>klatka schodowa II</t>
  </si>
  <si>
    <t>pokój 2 łóżkowy II</t>
  </si>
  <si>
    <t>łazienka II</t>
  </si>
  <si>
    <t>pokój 2 łóżkowy III</t>
  </si>
  <si>
    <t>łazienka III</t>
  </si>
  <si>
    <t>pokój 3 łóżkowy IV</t>
  </si>
  <si>
    <t>łazienka IV</t>
  </si>
  <si>
    <t>pokój 3 łóżkowy V</t>
  </si>
  <si>
    <t>łazienka V</t>
  </si>
  <si>
    <t>pom. porządkowe</t>
  </si>
  <si>
    <t>Przychodnia Specjalistyczna</t>
  </si>
  <si>
    <t>Niski parter</t>
  </si>
  <si>
    <t>Rejestracja</t>
  </si>
  <si>
    <t>Orzecznictwo</t>
  </si>
  <si>
    <t>Ambulatorium</t>
  </si>
  <si>
    <t>Wymiennikownia</t>
  </si>
  <si>
    <t>Ambulatorium – sztania, socjal</t>
  </si>
  <si>
    <t>Szatnia</t>
  </si>
  <si>
    <t>Pom. techniczne</t>
  </si>
  <si>
    <t>Sklep</t>
  </si>
  <si>
    <t>Wiatrołap</t>
  </si>
  <si>
    <t>Poradnia neurologiczna</t>
  </si>
  <si>
    <t>Łazienka nn</t>
  </si>
  <si>
    <t>Wc pacjentów</t>
  </si>
  <si>
    <t>Wc personelu</t>
  </si>
  <si>
    <t>Hospicujm domowe</t>
  </si>
  <si>
    <t>Por. ch.ogólna- zabiegowy</t>
  </si>
  <si>
    <t>Por. ch.ogólna- lekarski</t>
  </si>
  <si>
    <t>Poradnia logopedyczna, lek. zakładowy</t>
  </si>
  <si>
    <t>Por. ch.urazowa gipsownia</t>
  </si>
  <si>
    <t>Por. ch.urazowa zabiegowy</t>
  </si>
  <si>
    <t>Por. ch.urazowa lekarski</t>
  </si>
  <si>
    <t>korytarz</t>
  </si>
  <si>
    <t>Pietro I</t>
  </si>
  <si>
    <t>Por.oulistyczna</t>
  </si>
  <si>
    <t>Urolog zabiegowy</t>
  </si>
  <si>
    <t>Urolog</t>
  </si>
  <si>
    <t>Wc urolog</t>
  </si>
  <si>
    <t>Por otolaryngologiczna</t>
  </si>
  <si>
    <t>Okulistyka jednego dnia</t>
  </si>
  <si>
    <t>Allenort</t>
  </si>
  <si>
    <t>Słuchmed</t>
  </si>
  <si>
    <t>Pom socjlane</t>
  </si>
  <si>
    <t>Poradnia "K"</t>
  </si>
  <si>
    <t>Piętro II</t>
  </si>
  <si>
    <t>Numed</t>
  </si>
  <si>
    <t>Punkt pobrań -Laboratorium</t>
  </si>
  <si>
    <t>Natrysk</t>
  </si>
  <si>
    <t>Laboratorium -biuro</t>
  </si>
  <si>
    <t>Zmywalnia Laboratorium</t>
  </si>
  <si>
    <t>Biuro</t>
  </si>
  <si>
    <t>Pracowania Lab</t>
  </si>
  <si>
    <t>Pom tech -lab</t>
  </si>
  <si>
    <t>Magazyn-lab</t>
  </si>
  <si>
    <t>Biuro-lab</t>
  </si>
  <si>
    <t>Magazyn laboratorium</t>
  </si>
  <si>
    <t>Bakteriologia</t>
  </si>
  <si>
    <t>Łącznik pomiędzy przychodnią a RTG</t>
  </si>
  <si>
    <t>Wydawanie leków</t>
  </si>
  <si>
    <t>Pokm socjalne</t>
  </si>
  <si>
    <t>Pracowania</t>
  </si>
  <si>
    <t>Pom tech</t>
  </si>
  <si>
    <t>szatnia</t>
  </si>
  <si>
    <t>Pomieszczenie</t>
  </si>
  <si>
    <t>Piętro</t>
  </si>
  <si>
    <t>Łącznki - Oddział rehabilitacji</t>
  </si>
  <si>
    <t>magazynek</t>
  </si>
  <si>
    <t>Sanitariat</t>
  </si>
  <si>
    <t>Fizjoterapia</t>
  </si>
  <si>
    <t>Łazienka NN</t>
  </si>
  <si>
    <t>Sala fizykoterapii</t>
  </si>
  <si>
    <t>Gabinet</t>
  </si>
  <si>
    <t>Sala gimnastyczna</t>
  </si>
  <si>
    <t>Szatnia</t>
  </si>
  <si>
    <t>Rozdzielnia</t>
  </si>
  <si>
    <t>Pom skazanych</t>
  </si>
  <si>
    <t>Archiwum statystyka</t>
  </si>
  <si>
    <t>Archiwum rtg</t>
  </si>
  <si>
    <t>Archiwum rejestracja</t>
  </si>
  <si>
    <t>Archiwum psychiatria</t>
  </si>
  <si>
    <t>Pom archiwisty</t>
  </si>
  <si>
    <t>Magazyn neurologii</t>
  </si>
  <si>
    <t>Sanitariaty</t>
  </si>
  <si>
    <t>Malarnia</t>
  </si>
  <si>
    <t>Wezeł c.o</t>
  </si>
  <si>
    <t>Szatnia konserwatorów</t>
  </si>
  <si>
    <t>Szatnia szkoła</t>
  </si>
  <si>
    <t>Mistrz warsztatu</t>
  </si>
  <si>
    <t>Części zamienne</t>
  </si>
  <si>
    <t>Pom socjalne</t>
  </si>
  <si>
    <t>Warsztat</t>
  </si>
  <si>
    <t>Neurologia-parter</t>
  </si>
  <si>
    <t>Sanitariaty</t>
  </si>
  <si>
    <t>Sala pobytu dziennego</t>
  </si>
  <si>
    <t>Pokój pielęgniarki oddziałowej</t>
  </si>
  <si>
    <t>Pok pielęgniarek</t>
  </si>
  <si>
    <t>Sala poudarowa</t>
  </si>
  <si>
    <t>Sala udarowa</t>
  </si>
  <si>
    <t>Sala ćwiczeń</t>
  </si>
  <si>
    <t>Łącznik Neurologia-parter</t>
  </si>
  <si>
    <t>Gabinet ordynatora</t>
  </si>
  <si>
    <t>Pok lekarzy neur</t>
  </si>
  <si>
    <t>Ordynator psych A</t>
  </si>
  <si>
    <t>Lekarz psych</t>
  </si>
  <si>
    <t>Poradnia zdr</t>
  </si>
  <si>
    <t>Poradnia zdrowia</t>
  </si>
  <si>
    <t>wc</t>
  </si>
  <si>
    <t>Hol wejściowy</t>
  </si>
  <si>
    <t>Pom hydromasażu</t>
  </si>
  <si>
    <t>Pom przyjm posiłków</t>
  </si>
  <si>
    <t>Pokój badań EEG</t>
  </si>
  <si>
    <t>Rehabilitacja</t>
  </si>
  <si>
    <t>Psychiatria A Parter</t>
  </si>
  <si>
    <t>Stołówka</t>
  </si>
  <si>
    <t>Świetlica</t>
  </si>
  <si>
    <t>Palarnia</t>
  </si>
  <si>
    <t>Pok oddziałowej</t>
  </si>
  <si>
    <t>Dyżurna piel.</t>
  </si>
  <si>
    <t>Psychiatria B-piętro I</t>
  </si>
  <si>
    <t>Pielęgniarka oddziałowa</t>
  </si>
  <si>
    <t>Jadalnia</t>
  </si>
  <si>
    <t>Palarnia</t>
  </si>
  <si>
    <t>Pokój pielęgniarki</t>
  </si>
  <si>
    <t>Łącznki -piętro I Pawilon Psych</t>
  </si>
  <si>
    <t>Zas. Ordyn.psych B</t>
  </si>
  <si>
    <t>Lekarz medycyny</t>
  </si>
  <si>
    <t>Ordynator</t>
  </si>
  <si>
    <t>Specjalista psych</t>
  </si>
  <si>
    <t>Psychiatra</t>
  </si>
  <si>
    <t>Gabinet</t>
  </si>
  <si>
    <t>Sanitariat</t>
  </si>
  <si>
    <t>Sala terapeutyczna</t>
  </si>
  <si>
    <t>Por terapii uzależnień</t>
  </si>
  <si>
    <t>Psycholog</t>
  </si>
  <si>
    <t>Oddział Terapii uzależniń od Alkoholu</t>
  </si>
  <si>
    <t>Klatkaschodowa</t>
  </si>
  <si>
    <t>Pokój pielęgniarek</t>
  </si>
  <si>
    <t>G. Zabiegowy</t>
  </si>
  <si>
    <t>Punkt pielegniarski</t>
  </si>
  <si>
    <t>Pokój instruktorki</t>
  </si>
  <si>
    <t>Kierownik oddziału</t>
  </si>
  <si>
    <t>139a</t>
  </si>
  <si>
    <t>143a</t>
  </si>
  <si>
    <t>Razem</t>
  </si>
  <si>
    <t>ŁAZIENKA M</t>
  </si>
  <si>
    <t>ŁAZIENKA D</t>
  </si>
  <si>
    <t>POM.LEKARZY</t>
  </si>
  <si>
    <t>POM.ODDZIAŁOWEJ</t>
  </si>
  <si>
    <t>POM.RATOWNIKÓW</t>
  </si>
  <si>
    <t>POM. KIEROWCÓW</t>
  </si>
  <si>
    <t>SZATNIA D</t>
  </si>
  <si>
    <t>POM.SOCJALNE</t>
  </si>
  <si>
    <t>SZATNIA M</t>
  </si>
  <si>
    <t>KOMUNIKACJA</t>
  </si>
  <si>
    <t>PRZEDSIONEK</t>
  </si>
  <si>
    <t>POK.KIEROWCÓW</t>
  </si>
  <si>
    <t>ARCHIWUM</t>
  </si>
  <si>
    <t>UMYWALNIA</t>
  </si>
  <si>
    <t>ŁAZIENKA</t>
  </si>
  <si>
    <t>WC</t>
  </si>
  <si>
    <t>POM PORZĄDKOWE</t>
  </si>
  <si>
    <t>MYCIE I WST.DEZYN.</t>
  </si>
  <si>
    <t>MAG.SPRZĘTU CZYSTEGO</t>
  </si>
  <si>
    <t>PRZEDSIONEK</t>
  </si>
  <si>
    <t>KOMUNIKACJA</t>
  </si>
  <si>
    <t>OPIS   PRZEDMIOTU  ZAMÓWIENIA - POWIERZCHNIA</t>
  </si>
  <si>
    <t>I.              POWIERZCHNIA SZPTALNA OGÓŁEM Z PODZIAŁEM NA STREFY.</t>
  </si>
  <si>
    <t>L.p.</t>
  </si>
  <si>
    <t>Poziom</t>
  </si>
  <si>
    <t>Nazwa</t>
  </si>
  <si>
    <t>Powierzchnia w m² z podziałem na strefy</t>
  </si>
  <si>
    <t>Ogółem</t>
  </si>
  <si>
    <t>I</t>
  </si>
  <si>
    <t>II</t>
  </si>
  <si>
    <t>III</t>
  </si>
  <si>
    <t>IV</t>
  </si>
  <si>
    <t>V</t>
  </si>
  <si>
    <t>VI</t>
  </si>
  <si>
    <t>1.</t>
  </si>
  <si>
    <t>Bryła A</t>
  </si>
  <si>
    <t>Oddział Wewnętrzny</t>
  </si>
  <si>
    <t>Oddział Ginekologiczny</t>
  </si>
  <si>
    <t>3.</t>
  </si>
  <si>
    <t>Oddział Pediatryczny</t>
  </si>
  <si>
    <t>4.</t>
  </si>
  <si>
    <t>Oddział Chirurgii Urazowo-Ortopedycznej</t>
  </si>
  <si>
    <t>5.</t>
  </si>
  <si>
    <t>Oddział Chirurgii Ogólnej</t>
  </si>
  <si>
    <t>6.</t>
  </si>
  <si>
    <t>Oddział Neurologiczny</t>
  </si>
  <si>
    <t>7.</t>
  </si>
  <si>
    <t>Pomieszczenia różne</t>
  </si>
  <si>
    <t>8.</t>
  </si>
  <si>
    <t>9.</t>
  </si>
  <si>
    <t>Administracja</t>
  </si>
  <si>
    <t>Kaplica</t>
  </si>
  <si>
    <t>10.</t>
  </si>
  <si>
    <t>Piwnice</t>
  </si>
  <si>
    <t>11.</t>
  </si>
  <si>
    <t>Bryła B</t>
  </si>
  <si>
    <t>Diagnostyka</t>
  </si>
  <si>
    <t>Oddział Anestezjologii i Intensywnej Terapii</t>
  </si>
  <si>
    <t>14.</t>
  </si>
  <si>
    <t>15.</t>
  </si>
  <si>
    <t>16.</t>
  </si>
  <si>
    <t>Izba Przyjęć</t>
  </si>
  <si>
    <t>17.</t>
  </si>
  <si>
    <t>Ośrodek rehabilitacji</t>
  </si>
  <si>
    <t>18.</t>
  </si>
  <si>
    <t>19.</t>
  </si>
  <si>
    <t>I Piętro</t>
  </si>
  <si>
    <t>20.</t>
  </si>
  <si>
    <t>Budynek Poradni Specjalistycznych</t>
  </si>
  <si>
    <t>Niski Parter</t>
  </si>
  <si>
    <t>21.</t>
  </si>
  <si>
    <t>22.</t>
  </si>
  <si>
    <t>23.</t>
  </si>
  <si>
    <t>II Piętro</t>
  </si>
  <si>
    <t>24.</t>
  </si>
  <si>
    <t>Poradnia Gruźlicy i chorób płuc</t>
  </si>
  <si>
    <t>Poradnia</t>
  </si>
  <si>
    <t>25.</t>
  </si>
  <si>
    <t>Rehabilitacja Kardiologiczna</t>
  </si>
  <si>
    <t>Rehabilitacja Kardiologiczna - łącznik</t>
  </si>
  <si>
    <t>27.</t>
  </si>
  <si>
    <t>Pawilon Psychiatryczny</t>
  </si>
  <si>
    <t>28.</t>
  </si>
  <si>
    <t>29.</t>
  </si>
  <si>
    <t>Parter łącznik Neurlologii</t>
  </si>
  <si>
    <t>30.</t>
  </si>
  <si>
    <t>Parter - Psychiatria A</t>
  </si>
  <si>
    <t>31.</t>
  </si>
  <si>
    <t>I Piętro - Psychiatria B</t>
  </si>
  <si>
    <t>32.</t>
  </si>
  <si>
    <t>I Piętro - łacznik</t>
  </si>
  <si>
    <t>34.</t>
  </si>
  <si>
    <t>Budynek Zespołów Wyjazdowych</t>
  </si>
  <si>
    <t>35.</t>
  </si>
  <si>
    <t>I piętro</t>
  </si>
  <si>
    <t>  </t>
  </si>
  <si>
    <t>S1-A</t>
  </si>
  <si>
    <t>S2-A</t>
  </si>
  <si>
    <t>S5-A</t>
  </si>
  <si>
    <t>S6</t>
  </si>
  <si>
    <t>S3-A</t>
  </si>
  <si>
    <t>S3-B</t>
  </si>
  <si>
    <t>S4-A</t>
  </si>
  <si>
    <t>S4-B</t>
  </si>
  <si>
    <t>S4-C</t>
  </si>
  <si>
    <t>S4-D</t>
  </si>
  <si>
    <t>I.              SZCZEGÓŁOWY WYKAZ POWIERZCHNI PODLEGAJĄCY USŁUDZE SPRZĄTANIA.</t>
  </si>
  <si>
    <t>1.   Zestawienie pomieszczeń znajdujących się w bryle A</t>
  </si>
  <si>
    <t>a)   Oddział Wewnętrzny</t>
  </si>
  <si>
    <t>Nr pom.</t>
  </si>
  <si>
    <t>Strefa 1</t>
  </si>
  <si>
    <t>Strefa 2</t>
  </si>
  <si>
    <t>Strefa 3</t>
  </si>
  <si>
    <t>Strefa 4</t>
  </si>
  <si>
    <t>Strefa 5</t>
  </si>
  <si>
    <t>Strefa 6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</si>
  <si>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pomieszczeń Oddziału Wewnętrznego</t>
    </r>
  </si>
  <si>
    <t>b)   Oddział Ginekologiczny</t>
  </si>
  <si>
    <t>LP.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</si>
  <si>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Oddziału Ginekologicznego</t>
    </r>
  </si>
  <si>
    <t>c)   Oddział Pediatryczny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</si>
  <si>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Oddział Pediatryczny</t>
    </r>
  </si>
  <si>
    <t>d)   Oddział Chirurgii Urazowo-Ortopedycznej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</si>
  <si>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Oddziału Chirurgii Urazowo-Ortopedycznej</t>
    </r>
  </si>
  <si>
    <t>e)           Oddział Chirurgii Ogólnej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</si>
  <si>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Oddziału Chirurgii Ogólnej</t>
    </r>
  </si>
  <si>
    <t>f)           Oddział Neurologiczny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</si>
  <si>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Oddziału Neurologicznego</t>
    </r>
  </si>
  <si>
    <t>g)   Pomieszczenia różne</t>
  </si>
  <si>
    <t>KL 2</t>
  </si>
  <si>
    <t>KL 1</t>
  </si>
  <si>
    <t>Razem - powierzchnia pomieszczeń różnych </t>
  </si>
  <si>
    <t>h)  Piwnice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</si>
  <si>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Piwnic</t>
    </r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</si>
  <si>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Prosektorium</t>
    </r>
  </si>
  <si>
    <t>j)    Administracja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</si>
  <si>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Administracji</t>
    </r>
  </si>
  <si>
    <t>2.   Zestawienie pomieszczeń znajdujących się w bryle B</t>
  </si>
  <si>
    <t>a) Diagnostyka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</si>
  <si>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pomieszczeń Diagnostyki</t>
    </r>
  </si>
  <si>
    <t>b) Szpitalny Oddział Ratunkowy</t>
  </si>
  <si>
    <t>Razem – powierzchnia pomieszczeń SOR</t>
  </si>
  <si>
    <t>c)  Oddział Anestezjologii i Intensywnej Terapii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</si>
  <si>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 - powierzchnia pomieszczeń OAiIT</t>
    </r>
  </si>
  <si>
    <t>d)  Blok operacyjny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</si>
  <si>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pomieszczeń Bloku Operacyjnego</t>
    </r>
  </si>
  <si>
    <t>e)  Trakt porodowy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</si>
  <si>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pomieszczeń Traktu Porodowego</t>
    </r>
  </si>
  <si>
    <t>f)  Izba Przyjęć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</si>
  <si>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 - powierzchnia pomieszczeń Izby Przyjęć</t>
    </r>
  </si>
  <si>
    <t>a) Piwnice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</si>
  <si>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 - powierzchnia pomieszczeń piwnic</t>
    </r>
  </si>
  <si>
    <t>b) Parter</t>
  </si>
  <si>
    <t>Razem – powierzchnia pomieszczeń Parteru</t>
  </si>
  <si>
    <t>c)  I Piętro</t>
  </si>
  <si>
    <t>Razem – powierzchnia pomieszczeń I Piętro</t>
  </si>
  <si>
    <t>4.   Zestawienie pomieszczeń znajdujących się w Budynku Poradni Specjalistycznych</t>
  </si>
  <si>
    <t>a )    Niski Parter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</si>
  <si>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 - powierzchnia pomieszczeń Niski parter</t>
    </r>
  </si>
  <si>
    <t>b )    parter</t>
  </si>
  <si>
    <t>Hospicjum domowe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</si>
  <si>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 - powierzchnia pomieszczeń - Parter</t>
    </r>
  </si>
  <si>
    <t>c )   I Piętro</t>
  </si>
  <si>
    <t>c )   II Piętro</t>
  </si>
  <si>
    <t>Razem – powierzchnia pomieszczeń II Piętro</t>
  </si>
  <si>
    <t>Pom. socjalne</t>
  </si>
  <si>
    <t>6.   Zestawienie pomieszczeń Rehabilitacji Kardiologicznej</t>
  </si>
  <si>
    <t>Razem – powierzchnia pomieszczeń Rehabilitacji Kardiologicznej</t>
  </si>
  <si>
    <t>7.   Zestawienie pomieszczeń Poradni Gruźlicy i chorób płuc</t>
  </si>
  <si>
    <t>poczekalnia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</si>
  <si>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 - powierzchnia pomieszczeń Poradni gruźlicy i chorób płuc</t>
    </r>
  </si>
  <si>
    <t>8.   Zestawienie pomieszczeń w Pawilonie Psychiatrycznym</t>
  </si>
  <si>
    <t>a)   Piwnica</t>
  </si>
  <si>
    <t>Razem – powierzchnia pomieszczeń Neurologii</t>
  </si>
  <si>
    <t>c) Parter - łącznik neurologii</t>
  </si>
  <si>
    <t>Razem – powierzchnia pomieszczeń Neurologii - łacznik</t>
  </si>
  <si>
    <t>d) Parter - Psychiatria A</t>
  </si>
  <si>
    <t>Razem – powierzchnia pomieszczeń Psychiatrii A</t>
  </si>
  <si>
    <t>e) I Piętro - Psychiatria B</t>
  </si>
  <si>
    <t>Razem – powierzchnia pomieszczeń Psychiatrii B</t>
  </si>
  <si>
    <t>f) I Piętro - łącznik</t>
  </si>
  <si>
    <t>Razem – powierzchnia pomieszczeń I Piętro Paw. Psych. - łacznik</t>
  </si>
  <si>
    <t>9.   Zestawienie pomieszczeń dla Zespołów Wyjazdowych</t>
  </si>
  <si>
    <t>a) Parter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</si>
  <si>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 - powierzchnia pomieszczeń Zespołów Wyjazdowych - Parter</t>
    </r>
  </si>
  <si>
    <t>b) I Piętro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</si>
  <si>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 - powierzchnia pomieszczeń Zespołów Wyjazdowych - I Piętro</t>
    </r>
  </si>
  <si>
    <t>1/I</t>
  </si>
  <si>
    <t>2/I</t>
  </si>
  <si>
    <t>3/I</t>
  </si>
  <si>
    <t>4/I</t>
  </si>
  <si>
    <t>5/I</t>
  </si>
  <si>
    <t>6/I</t>
  </si>
  <si>
    <t>7/I</t>
  </si>
  <si>
    <t>8/I</t>
  </si>
  <si>
    <t>9/I</t>
  </si>
  <si>
    <t>10/I</t>
  </si>
  <si>
    <t>Ośrodek Rehabilitacji</t>
  </si>
  <si>
    <t>Lekarz zakładowy, poradnia logoped.</t>
  </si>
  <si>
    <t>Por.chir.ogóln.-zabiegowy</t>
  </si>
  <si>
    <t>Por.chir.ogóln.-lekarski</t>
  </si>
  <si>
    <t>Por.chir.uraz.-gipsownia</t>
  </si>
  <si>
    <t>Por.chir.uraz.-zabiegowy</t>
  </si>
  <si>
    <t>Por.chir.uraz.-lekarski</t>
  </si>
  <si>
    <t>Por.okulistyczna</t>
  </si>
  <si>
    <t>Archiwum RTG</t>
  </si>
  <si>
    <t>b)  Oddział Terapii Uzależnień od Alkoholu</t>
  </si>
  <si>
    <t>Punkt pilęgniarski</t>
  </si>
  <si>
    <t>Oddział Terapii i Uzależnienia od Alkoholu</t>
  </si>
  <si>
    <t>S5-C</t>
  </si>
  <si>
    <t>Pracownia USG</t>
  </si>
  <si>
    <t>Szatnia personelu steryl.</t>
  </si>
  <si>
    <t>5.   Zestawienie pomieszczeń Działu Farmacji</t>
  </si>
  <si>
    <t>Komora ekspedycji</t>
  </si>
  <si>
    <t>Magazyn płynów</t>
  </si>
  <si>
    <t>Pom. Szkoleniowe</t>
  </si>
  <si>
    <t>Pom porządk.</t>
  </si>
  <si>
    <t>Izba ekspedycyjna</t>
  </si>
  <si>
    <t>Razem – powierzchnia pomieszczeń Działu farmacji</t>
  </si>
  <si>
    <t>Sale ćwiczeń terapeutycznych</t>
  </si>
  <si>
    <t>Dział Farmacji</t>
  </si>
  <si>
    <t>256-3</t>
  </si>
  <si>
    <t>256-4</t>
  </si>
  <si>
    <t>Łazienka przy chirurgii jednego dnia</t>
  </si>
  <si>
    <t>Przygotowanie pacjentki do cięcia cesarskiego</t>
  </si>
  <si>
    <t>Sala cięć</t>
  </si>
  <si>
    <t>Magazyn czysty</t>
  </si>
  <si>
    <t>Magazyn brudny</t>
  </si>
  <si>
    <t>Warsztat medyczny</t>
  </si>
  <si>
    <t>Pomieszczenia okulistyki jednego dnia</t>
  </si>
  <si>
    <t>Przygotowanie pacjentki</t>
  </si>
  <si>
    <t>Gabinet pielegniarki koordynującej</t>
  </si>
  <si>
    <t>Powierzchnia pochylni na lądowisko</t>
  </si>
  <si>
    <t>S5-D</t>
  </si>
</sst>
</file>

<file path=xl/styles.xml><?xml version="1.0" encoding="utf-8"?>
<styleSheet xmlns="http://schemas.openxmlformats.org/spreadsheetml/2006/main">
  <fonts count="26">
    <font>
      <sz val="11"/>
      <color rgb="FF000000"/>
      <name val="Czcionka tekstu podstawowego"/>
      <family val="2"/>
      <charset val="238"/>
    </font>
    <font>
      <sz val="10"/>
      <color rgb="FF000000"/>
      <name val="Cambria"/>
      <family val="1"/>
      <charset val="238"/>
    </font>
    <font>
      <b/>
      <sz val="10"/>
      <color rgb="FFFF0000"/>
      <name val="Cambria"/>
      <family val="1"/>
      <charset val="238"/>
    </font>
    <font>
      <b/>
      <sz val="10"/>
      <color rgb="FF000000"/>
      <name val="Cambria"/>
      <family val="1"/>
      <charset val="238"/>
    </font>
    <font>
      <sz val="10"/>
      <color rgb="FF000000"/>
      <name val="Arial"/>
      <family val="2"/>
      <charset val="238"/>
    </font>
    <font>
      <sz val="12"/>
      <color rgb="FF008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rgb="FFFF0000"/>
      <name val="Czcionka tekstu podstawowego"/>
      <charset val="238"/>
    </font>
    <font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rgb="FFFF0000"/>
      <name val="Arial"/>
      <family val="2"/>
      <charset val="238"/>
    </font>
    <font>
      <sz val="11"/>
      <color rgb="FF800000"/>
      <name val="Czcionka tekstu podstawowego"/>
      <family val="2"/>
      <charset val="238"/>
    </font>
    <font>
      <b/>
      <sz val="11"/>
      <color rgb="FFFF0000"/>
      <name val="Czcionka tekstu podstawowego"/>
      <family val="2"/>
      <charset val="238"/>
    </font>
    <font>
      <b/>
      <sz val="11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0"/>
      <color rgb="FF000000"/>
      <name val="Century Gothic"/>
      <family val="2"/>
      <charset val="238"/>
    </font>
    <font>
      <sz val="10"/>
      <color rgb="FF000000"/>
      <name val="Century Gothic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rgb="FFFF0000"/>
      <name val="Czcionka tekstu podstawowego"/>
      <charset val="238"/>
    </font>
    <font>
      <sz val="10"/>
      <color rgb="FF000000"/>
      <name val="Times New Roman"/>
      <family val="1"/>
      <charset val="238"/>
    </font>
    <font>
      <sz val="10"/>
      <color rgb="FFFF0000"/>
      <name val="Cambria"/>
      <family val="1"/>
      <charset val="238"/>
    </font>
    <font>
      <sz val="11"/>
      <color theme="1"/>
      <name val="Czcionka tekstu podstawowego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C0C0C0"/>
      </patternFill>
    </fill>
    <fill>
      <patternFill patternType="solid">
        <fgColor rgb="FF92D05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4" tint="0.59999389629810485"/>
        <bgColor rgb="FFC0C0C0"/>
      </patternFill>
    </fill>
    <fill>
      <patternFill patternType="solid">
        <fgColor theme="8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/>
    <xf numFmtId="0" fontId="2" fillId="2" borderId="0" xfId="0" applyFont="1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4" fontId="1" fillId="0" borderId="0" xfId="0" applyNumberFormat="1" applyFont="1"/>
    <xf numFmtId="0" fontId="2" fillId="2" borderId="1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0" xfId="0" applyFont="1"/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7" fillId="2" borderId="0" xfId="0" applyFont="1" applyFill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8" fillId="0" borderId="0" xfId="0" applyFont="1"/>
    <xf numFmtId="0" fontId="8" fillId="0" borderId="9" xfId="0" applyFont="1" applyBorder="1"/>
    <xf numFmtId="0" fontId="8" fillId="0" borderId="2" xfId="0" applyFont="1" applyBorder="1"/>
    <xf numFmtId="0" fontId="7" fillId="2" borderId="1" xfId="0" applyFont="1" applyFill="1" applyBorder="1"/>
    <xf numFmtId="0" fontId="7" fillId="2" borderId="2" xfId="0" applyFont="1" applyFill="1" applyBorder="1"/>
    <xf numFmtId="2" fontId="8" fillId="0" borderId="1" xfId="0" applyNumberFormat="1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2" fontId="10" fillId="0" borderId="0" xfId="0" applyNumberFormat="1" applyFont="1"/>
    <xf numFmtId="0" fontId="8" fillId="0" borderId="0" xfId="0" applyFont="1" applyBorder="1" applyAlignment="1">
      <alignment horizontal="center" vertical="center"/>
    </xf>
    <xf numFmtId="0" fontId="7" fillId="2" borderId="0" xfId="0" applyFont="1" applyFill="1" applyBorder="1"/>
    <xf numFmtId="0" fontId="8" fillId="0" borderId="0" xfId="0" applyFont="1" applyBorder="1"/>
    <xf numFmtId="0" fontId="10" fillId="0" borderId="1" xfId="0" applyFont="1" applyBorder="1"/>
    <xf numFmtId="0" fontId="0" fillId="0" borderId="0" xfId="0" applyAlignment="1">
      <alignment horizontal="center"/>
    </xf>
    <xf numFmtId="0" fontId="11" fillId="2" borderId="0" xfId="0" applyFont="1" applyFill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/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3" fillId="2" borderId="0" xfId="0" applyFont="1" applyFill="1"/>
    <xf numFmtId="0" fontId="14" fillId="2" borderId="0" xfId="0" applyFont="1" applyFill="1"/>
    <xf numFmtId="0" fontId="0" fillId="0" borderId="9" xfId="0" applyBorder="1"/>
    <xf numFmtId="0" fontId="0" fillId="0" borderId="11" xfId="0" applyBorder="1"/>
    <xf numFmtId="0" fontId="0" fillId="0" borderId="0" xfId="0"/>
    <xf numFmtId="0" fontId="15" fillId="0" borderId="1" xfId="0" applyFont="1" applyBorder="1"/>
    <xf numFmtId="0" fontId="0" fillId="0" borderId="0" xfId="0" applyFont="1" applyAlignment="1">
      <alignment wrapText="1"/>
    </xf>
    <xf numFmtId="0" fontId="16" fillId="2" borderId="0" xfId="0" applyFont="1" applyFill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11" fillId="2" borderId="0" xfId="0" applyFont="1" applyFill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8" fillId="0" borderId="0" xfId="0" applyFont="1"/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4" fontId="20" fillId="0" borderId="5" xfId="0" applyNumberFormat="1" applyFont="1" applyBorder="1" applyAlignment="1">
      <alignment horizontal="right" vertical="center"/>
    </xf>
    <xf numFmtId="4" fontId="20" fillId="0" borderId="5" xfId="0" applyNumberFormat="1" applyFont="1" applyBorder="1" applyAlignment="1">
      <alignment vertical="center"/>
    </xf>
    <xf numFmtId="4" fontId="0" fillId="0" borderId="0" xfId="0" applyNumberFormat="1"/>
    <xf numFmtId="0" fontId="20" fillId="0" borderId="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4" fontId="20" fillId="0" borderId="2" xfId="0" applyNumberFormat="1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4" fontId="20" fillId="0" borderId="7" xfId="0" applyNumberFormat="1" applyFont="1" applyBorder="1" applyAlignment="1">
      <alignment vertical="center"/>
    </xf>
    <xf numFmtId="4" fontId="20" fillId="0" borderId="2" xfId="0" applyNumberFormat="1" applyFont="1" applyBorder="1" applyAlignment="1">
      <alignment horizontal="right" vertical="center"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" fontId="20" fillId="0" borderId="16" xfId="0" applyNumberFormat="1" applyFont="1" applyBorder="1" applyAlignment="1">
      <alignment vertical="center"/>
    </xf>
    <xf numFmtId="4" fontId="20" fillId="0" borderId="16" xfId="0" applyNumberFormat="1" applyFont="1" applyBorder="1" applyAlignment="1">
      <alignment horizontal="right" vertical="center"/>
    </xf>
    <xf numFmtId="4" fontId="19" fillId="0" borderId="13" xfId="0" applyNumberFormat="1" applyFont="1" applyBorder="1" applyAlignment="1">
      <alignment vertical="center"/>
    </xf>
    <xf numFmtId="4" fontId="19" fillId="0" borderId="17" xfId="0" applyNumberFormat="1" applyFont="1" applyBorder="1" applyAlignment="1">
      <alignment horizontal="right" vertical="center"/>
    </xf>
    <xf numFmtId="4" fontId="19" fillId="0" borderId="18" xfId="0" applyNumberFormat="1" applyFont="1" applyBorder="1" applyAlignment="1">
      <alignment vertical="center"/>
    </xf>
    <xf numFmtId="4" fontId="19" fillId="0" borderId="18" xfId="0" applyNumberFormat="1" applyFont="1" applyBorder="1" applyAlignment="1">
      <alignment horizontal="right" vertical="center"/>
    </xf>
    <xf numFmtId="0" fontId="21" fillId="0" borderId="0" xfId="0" applyFont="1"/>
    <xf numFmtId="0" fontId="22" fillId="0" borderId="0" xfId="0" applyFont="1"/>
    <xf numFmtId="0" fontId="0" fillId="2" borderId="0" xfId="0" applyFill="1"/>
    <xf numFmtId="0" fontId="0" fillId="3" borderId="0" xfId="0" applyFill="1"/>
    <xf numFmtId="0" fontId="0" fillId="0" borderId="0" xfId="0" applyAlignment="1"/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3" fillId="0" borderId="0" xfId="0" applyFont="1"/>
    <xf numFmtId="0" fontId="20" fillId="0" borderId="3" xfId="0" applyFont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3" fillId="0" borderId="2" xfId="0" applyFont="1" applyBorder="1"/>
    <xf numFmtId="0" fontId="20" fillId="0" borderId="3" xfId="0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20" fillId="0" borderId="8" xfId="0" applyFont="1" applyBorder="1" applyAlignment="1">
      <alignment vertical="center"/>
    </xf>
    <xf numFmtId="0" fontId="20" fillId="0" borderId="8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0" fillId="0" borderId="20" xfId="0" applyFont="1" applyBorder="1" applyAlignment="1">
      <alignment vertical="center"/>
    </xf>
    <xf numFmtId="0" fontId="20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right" vertical="center"/>
    </xf>
    <xf numFmtId="0" fontId="20" fillId="0" borderId="19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right" vertical="center"/>
    </xf>
    <xf numFmtId="0" fontId="19" fillId="0" borderId="7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19" fillId="0" borderId="3" xfId="0" applyFont="1" applyBorder="1" applyAlignment="1">
      <alignment horizontal="right" vertical="center"/>
    </xf>
    <xf numFmtId="0" fontId="20" fillId="3" borderId="20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right" vertical="center"/>
    </xf>
    <xf numFmtId="0" fontId="20" fillId="2" borderId="2" xfId="0" applyFont="1" applyFill="1" applyBorder="1" applyAlignment="1">
      <alignment vertical="center"/>
    </xf>
    <xf numFmtId="0" fontId="19" fillId="0" borderId="2" xfId="0" applyFont="1" applyBorder="1" applyAlignment="1">
      <alignment horizontal="right" vertical="center"/>
    </xf>
    <xf numFmtId="0" fontId="20" fillId="3" borderId="2" xfId="0" applyFont="1" applyFill="1" applyBorder="1" applyAlignment="1">
      <alignment horizontal="center" vertical="center"/>
    </xf>
    <xf numFmtId="0" fontId="20" fillId="0" borderId="22" xfId="0" applyFont="1" applyBorder="1" applyAlignment="1">
      <alignment vertical="center"/>
    </xf>
    <xf numFmtId="0" fontId="20" fillId="3" borderId="2" xfId="0" applyFont="1" applyFill="1" applyBorder="1" applyAlignment="1">
      <alignment vertical="center"/>
    </xf>
    <xf numFmtId="0" fontId="20" fillId="2" borderId="8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left" vertical="center"/>
    </xf>
    <xf numFmtId="0" fontId="20" fillId="0" borderId="5" xfId="0" applyFont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/>
    </xf>
    <xf numFmtId="0" fontId="0" fillId="4" borderId="0" xfId="0" applyFill="1"/>
    <xf numFmtId="0" fontId="20" fillId="9" borderId="5" xfId="0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 vertical="center"/>
    </xf>
    <xf numFmtId="0" fontId="20" fillId="10" borderId="5" xfId="0" applyFont="1" applyFill="1" applyBorder="1" applyAlignment="1">
      <alignment horizontal="center" vertical="center"/>
    </xf>
    <xf numFmtId="0" fontId="0" fillId="10" borderId="0" xfId="0" applyFill="1"/>
    <xf numFmtId="4" fontId="20" fillId="9" borderId="5" xfId="0" applyNumberFormat="1" applyFont="1" applyFill="1" applyBorder="1" applyAlignment="1">
      <alignment horizontal="right" vertical="center"/>
    </xf>
    <xf numFmtId="0" fontId="20" fillId="6" borderId="5" xfId="0" applyFont="1" applyFill="1" applyBorder="1" applyAlignment="1">
      <alignment horizontal="right" vertical="center"/>
    </xf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1" fillId="0" borderId="0" xfId="0" applyFont="1" applyFill="1" applyBorder="1"/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/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1" fillId="0" borderId="0" xfId="0" applyFont="1" applyAlignment="1">
      <alignment horizontal="center"/>
    </xf>
    <xf numFmtId="0" fontId="20" fillId="0" borderId="2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25" fillId="11" borderId="0" xfId="0" applyFont="1" applyFill="1"/>
    <xf numFmtId="0" fontId="3" fillId="0" borderId="1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anna\Documents\Sprz&#261;tanie%20-%20przetarg\2017\Zestawienie%20powierzchni%20szpitala%20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YŁA A"/>
      <sheetName val="BRYŁA B"/>
      <sheetName val="ADMINISTRACJA"/>
      <sheetName val="Oś. Rehabilitacji"/>
      <sheetName val="Przychodnia"/>
      <sheetName val="Apteka "/>
      <sheetName val="Rehabilitacja"/>
      <sheetName val="Paw. Psych "/>
      <sheetName val="Psychiatria nowa"/>
      <sheetName val="Zespoly wyjazdowe"/>
      <sheetName val="Zestawienie pow."/>
    </sheetNames>
    <sheetDataSet>
      <sheetData sheetId="0"/>
      <sheetData sheetId="1">
        <row r="2">
          <cell r="C2" t="str">
            <v>Sterylizatornia, tomograf</v>
          </cell>
        </row>
        <row r="3">
          <cell r="C3" t="str">
            <v>Gabinet badań - gastro</v>
          </cell>
        </row>
        <row r="4">
          <cell r="C4" t="str">
            <v>Zmywalnia</v>
          </cell>
        </row>
        <row r="5">
          <cell r="C5" t="str">
            <v>Kabina higieniczna</v>
          </cell>
        </row>
        <row r="6">
          <cell r="C6" t="str">
            <v>Gabinet badań - kolono</v>
          </cell>
        </row>
        <row r="9">
          <cell r="C9" t="str">
            <v>Szatnia personelu</v>
          </cell>
        </row>
        <row r="18">
          <cell r="C18" t="str">
            <v>Przebieralnia</v>
          </cell>
        </row>
        <row r="19">
          <cell r="C19" t="str">
            <v>Przedsionek</v>
          </cell>
        </row>
        <row r="20">
          <cell r="C20" t="str">
            <v>Pokój personelu</v>
          </cell>
        </row>
        <row r="21">
          <cell r="C21" t="str">
            <v>Pokój kier. RTG</v>
          </cell>
        </row>
        <row r="22">
          <cell r="C22" t="str">
            <v>Poczekalnia</v>
          </cell>
        </row>
        <row r="23">
          <cell r="C23" t="str">
            <v>Przebieralnia</v>
          </cell>
        </row>
        <row r="24">
          <cell r="C24" t="str">
            <v>Ustęp wydzielony</v>
          </cell>
        </row>
        <row r="25">
          <cell r="C25" t="str">
            <v>Zaplecze personelu</v>
          </cell>
        </row>
        <row r="26">
          <cell r="C26" t="str">
            <v>Sala zabiegowa</v>
          </cell>
        </row>
        <row r="27">
          <cell r="C27" t="str">
            <v>Magazynek</v>
          </cell>
        </row>
        <row r="28">
          <cell r="C28" t="str">
            <v>Przedsionek</v>
          </cell>
        </row>
        <row r="29">
          <cell r="C29" t="str">
            <v>Przebieralnia</v>
          </cell>
        </row>
        <row r="30">
          <cell r="C30" t="str">
            <v>Sala zabiegowa</v>
          </cell>
        </row>
        <row r="31">
          <cell r="C31" t="str">
            <v>Szatnia personelu</v>
          </cell>
        </row>
        <row r="32">
          <cell r="C32" t="str">
            <v>Pom. Higen.-sanitarne</v>
          </cell>
        </row>
        <row r="33">
          <cell r="C33" t="str">
            <v>Schowek porządkowy</v>
          </cell>
        </row>
        <row r="34">
          <cell r="C34" t="str">
            <v>Komunikacja</v>
          </cell>
        </row>
        <row r="35">
          <cell r="C35" t="str">
            <v>Ustęp pacjentów damski</v>
          </cell>
        </row>
        <row r="36">
          <cell r="C36" t="str">
            <v>Ustęp pacjentów męski</v>
          </cell>
        </row>
        <row r="37">
          <cell r="C37" t="str">
            <v>Ustęp personelu</v>
          </cell>
        </row>
        <row r="38">
          <cell r="C38" t="str">
            <v>Punkt rejestracji</v>
          </cell>
        </row>
        <row r="39">
          <cell r="C39" t="str">
            <v>Archiwum</v>
          </cell>
        </row>
        <row r="40">
          <cell r="C40" t="str">
            <v>Wew. Strefa sterylizatorni</v>
          </cell>
        </row>
        <row r="43">
          <cell r="C43" t="str">
            <v>Pom. Higen.-sanitarne</v>
          </cell>
        </row>
        <row r="44">
          <cell r="C44" t="str">
            <v>Szatnia personelu sterylizat</v>
          </cell>
        </row>
        <row r="45">
          <cell r="C45" t="str">
            <v>Ustęp personelu</v>
          </cell>
        </row>
        <row r="46">
          <cell r="C46" t="str">
            <v>Pokój kierownika</v>
          </cell>
        </row>
        <row r="47">
          <cell r="C47" t="str">
            <v>Schowek porządkowy</v>
          </cell>
        </row>
        <row r="48">
          <cell r="C48" t="str">
            <v>Pokój socjalny</v>
          </cell>
        </row>
        <row r="49">
          <cell r="C49" t="str">
            <v>Pom. Sortowania</v>
          </cell>
        </row>
        <row r="50">
          <cell r="C50" t="str">
            <v>Ustęp wydzielony</v>
          </cell>
        </row>
        <row r="51">
          <cell r="C51" t="str">
            <v>Śluza</v>
          </cell>
        </row>
        <row r="52">
          <cell r="C52" t="str">
            <v>Pom. Kontroli</v>
          </cell>
        </row>
        <row r="53">
          <cell r="C53" t="str">
            <v>Śluza</v>
          </cell>
        </row>
        <row r="54">
          <cell r="C54" t="str">
            <v>Magazyn art. Wysterylizowanych</v>
          </cell>
        </row>
        <row r="55">
          <cell r="C55" t="str">
            <v>Magazyn</v>
          </cell>
        </row>
        <row r="56">
          <cell r="C56" t="str">
            <v>Pom. Wydawania</v>
          </cell>
        </row>
        <row r="57">
          <cell r="C57" t="str">
            <v>Pom. Na sterylizatory</v>
          </cell>
        </row>
        <row r="58">
          <cell r="C58" t="str">
            <v>Przygotowanie bielizny</v>
          </cell>
        </row>
        <row r="59">
          <cell r="C59" t="str">
            <v>Wew. Strefa czysta</v>
          </cell>
        </row>
        <row r="60">
          <cell r="C60" t="str">
            <v>Magazyn bielizny</v>
          </cell>
        </row>
        <row r="61">
          <cell r="C61" t="str">
            <v>Pom. Suszenia wózków</v>
          </cell>
        </row>
        <row r="62">
          <cell r="C62" t="str">
            <v>Magazyn art. Czystych</v>
          </cell>
        </row>
        <row r="63">
          <cell r="C63" t="str">
            <v>Pom. Mycia wózków</v>
          </cell>
        </row>
        <row r="64">
          <cell r="C64" t="str">
            <v>Komora przyjęć</v>
          </cell>
        </row>
        <row r="65">
          <cell r="C65" t="str">
            <v>Pom. Odbioru mat skazonego</v>
          </cell>
        </row>
        <row r="66">
          <cell r="C66" t="str">
            <v>Pom. Wydawania na zew.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348"/>
  <sheetViews>
    <sheetView topLeftCell="A71" zoomScale="115" zoomScaleNormal="115" workbookViewId="0">
      <selection activeCell="F165" sqref="F165"/>
    </sheetView>
  </sheetViews>
  <sheetFormatPr defaultRowHeight="14.25"/>
  <cols>
    <col min="1" max="1" width="9.25" style="1"/>
    <col min="2" max="2" width="9.25" style="2"/>
    <col min="3" max="3" width="34.875" style="1"/>
    <col min="4" max="4" width="10.125" style="1"/>
    <col min="5" max="1025" width="9.25" style="1"/>
  </cols>
  <sheetData>
    <row r="1" spans="1:10">
      <c r="A1"/>
      <c r="B1"/>
      <c r="C1" s="3" t="s">
        <v>0</v>
      </c>
      <c r="D1"/>
      <c r="H1"/>
      <c r="I1"/>
      <c r="J1"/>
    </row>
    <row r="2" spans="1:10">
      <c r="A2"/>
      <c r="B2"/>
      <c r="C2"/>
      <c r="D2"/>
      <c r="H2"/>
      <c r="I2"/>
      <c r="J2"/>
    </row>
    <row r="3" spans="1:10">
      <c r="A3"/>
      <c r="B3"/>
      <c r="C3"/>
      <c r="D3"/>
      <c r="H3"/>
      <c r="I3"/>
      <c r="J3"/>
    </row>
    <row r="4" spans="1:10">
      <c r="A4"/>
      <c r="B4"/>
      <c r="C4"/>
      <c r="D4"/>
      <c r="H4"/>
      <c r="I4"/>
      <c r="J4"/>
    </row>
    <row r="5" spans="1:10">
      <c r="A5"/>
      <c r="B5"/>
      <c r="C5"/>
      <c r="D5"/>
      <c r="H5"/>
      <c r="I5"/>
      <c r="J5"/>
    </row>
    <row r="6" spans="1:10">
      <c r="A6"/>
      <c r="B6"/>
      <c r="C6"/>
      <c r="D6"/>
      <c r="H6"/>
      <c r="I6"/>
      <c r="J6"/>
    </row>
    <row r="7" spans="1:10">
      <c r="A7"/>
      <c r="B7"/>
      <c r="C7"/>
      <c r="D7"/>
      <c r="H7"/>
      <c r="I7"/>
      <c r="J7"/>
    </row>
    <row r="8" spans="1:10">
      <c r="A8"/>
      <c r="B8"/>
      <c r="C8"/>
      <c r="D8"/>
      <c r="H8"/>
      <c r="I8"/>
      <c r="J8"/>
    </row>
    <row r="9" spans="1:10">
      <c r="A9"/>
      <c r="B9"/>
      <c r="C9" s="4" t="s">
        <v>1</v>
      </c>
      <c r="D9" s="3" t="s">
        <v>2</v>
      </c>
      <c r="H9"/>
      <c r="I9"/>
      <c r="J9"/>
    </row>
    <row r="10" spans="1:10">
      <c r="A10"/>
      <c r="B10"/>
      <c r="C10"/>
      <c r="D10"/>
      <c r="H10"/>
      <c r="I10"/>
      <c r="J10"/>
    </row>
    <row r="11" spans="1:10">
      <c r="A11" s="172" t="s">
        <v>3</v>
      </c>
      <c r="B11" s="5" t="s">
        <v>4</v>
      </c>
      <c r="C11" s="6" t="s">
        <v>5</v>
      </c>
      <c r="D11" s="6">
        <v>44.43</v>
      </c>
      <c r="H11"/>
      <c r="I11"/>
      <c r="J11"/>
    </row>
    <row r="12" spans="1:10">
      <c r="A12" s="172"/>
      <c r="B12" s="5" t="s">
        <v>6</v>
      </c>
      <c r="C12" s="6" t="s">
        <v>7</v>
      </c>
      <c r="D12" s="6">
        <v>4.16</v>
      </c>
      <c r="H12"/>
      <c r="I12"/>
      <c r="J12"/>
    </row>
    <row r="13" spans="1:10">
      <c r="A13" s="172"/>
      <c r="B13" s="5" t="s">
        <v>8</v>
      </c>
      <c r="C13" s="6" t="s">
        <v>5</v>
      </c>
      <c r="D13" s="6">
        <v>39.950000000000003</v>
      </c>
      <c r="H13"/>
      <c r="I13"/>
      <c r="J13"/>
    </row>
    <row r="14" spans="1:10">
      <c r="A14" s="172"/>
      <c r="B14" s="5" t="s">
        <v>9</v>
      </c>
      <c r="C14" s="6" t="s">
        <v>10</v>
      </c>
      <c r="D14" s="6">
        <v>4.16</v>
      </c>
      <c r="H14"/>
      <c r="I14"/>
      <c r="J14"/>
    </row>
    <row r="15" spans="1:10">
      <c r="A15" s="172"/>
      <c r="B15" s="5" t="s">
        <v>11</v>
      </c>
      <c r="C15" s="6" t="s">
        <v>5</v>
      </c>
      <c r="D15" s="6">
        <v>34.06</v>
      </c>
      <c r="H15"/>
      <c r="I15"/>
      <c r="J15"/>
    </row>
    <row r="16" spans="1:10">
      <c r="A16" s="172"/>
      <c r="B16" s="5" t="s">
        <v>12</v>
      </c>
      <c r="C16" s="6" t="s">
        <v>5</v>
      </c>
      <c r="D16" s="6">
        <v>36.47</v>
      </c>
      <c r="H16"/>
      <c r="I16"/>
      <c r="J16"/>
    </row>
    <row r="17" spans="1:10">
      <c r="A17" s="172"/>
      <c r="B17" s="5" t="s">
        <v>13</v>
      </c>
      <c r="C17" s="6" t="s">
        <v>10</v>
      </c>
      <c r="D17" s="6">
        <v>4.16</v>
      </c>
      <c r="H17"/>
      <c r="I17"/>
      <c r="J17"/>
    </row>
    <row r="18" spans="1:10">
      <c r="A18" s="172"/>
      <c r="B18" s="5" t="s">
        <v>14</v>
      </c>
      <c r="C18" s="6" t="s">
        <v>5</v>
      </c>
      <c r="D18" s="6">
        <v>46.61</v>
      </c>
      <c r="H18"/>
      <c r="I18"/>
      <c r="J18"/>
    </row>
    <row r="19" spans="1:10">
      <c r="A19" s="172"/>
      <c r="B19" s="5" t="s">
        <v>15</v>
      </c>
      <c r="C19" s="6" t="s">
        <v>10</v>
      </c>
      <c r="D19" s="6">
        <v>4.16</v>
      </c>
      <c r="H19"/>
      <c r="I19"/>
      <c r="J19"/>
    </row>
    <row r="20" spans="1:10">
      <c r="A20" s="172"/>
      <c r="B20" s="5">
        <v>71</v>
      </c>
      <c r="C20" s="6" t="s">
        <v>16</v>
      </c>
      <c r="D20" s="6">
        <v>13.09</v>
      </c>
      <c r="H20"/>
      <c r="I20"/>
      <c r="J20"/>
    </row>
    <row r="21" spans="1:10">
      <c r="A21" s="172"/>
      <c r="B21" s="5" t="s">
        <v>17</v>
      </c>
      <c r="C21" s="6" t="s">
        <v>18</v>
      </c>
      <c r="D21" s="6">
        <v>6.36</v>
      </c>
      <c r="H21"/>
      <c r="I21"/>
      <c r="J21"/>
    </row>
    <row r="22" spans="1:10">
      <c r="A22" s="172"/>
      <c r="B22" s="5" t="s">
        <v>19</v>
      </c>
      <c r="C22" s="6" t="s">
        <v>20</v>
      </c>
      <c r="D22" s="6">
        <v>9.98</v>
      </c>
      <c r="H22"/>
      <c r="I22"/>
      <c r="J22"/>
    </row>
    <row r="23" spans="1:10">
      <c r="A23" s="172"/>
      <c r="B23" s="5" t="s">
        <v>21</v>
      </c>
      <c r="C23" s="6" t="s">
        <v>22</v>
      </c>
      <c r="D23" s="6">
        <v>26.24</v>
      </c>
      <c r="H23"/>
      <c r="I23"/>
      <c r="J23"/>
    </row>
    <row r="24" spans="1:10">
      <c r="A24" s="172"/>
      <c r="B24" s="5" t="s">
        <v>23</v>
      </c>
      <c r="C24" s="6" t="s">
        <v>24</v>
      </c>
      <c r="D24" s="6">
        <v>39.270000000000003</v>
      </c>
      <c r="H24"/>
      <c r="I24"/>
      <c r="J24"/>
    </row>
    <row r="25" spans="1:10">
      <c r="A25" s="172"/>
      <c r="B25" s="5" t="s">
        <v>25</v>
      </c>
      <c r="C25" s="6" t="s">
        <v>26</v>
      </c>
      <c r="D25" s="6">
        <v>10.51</v>
      </c>
      <c r="H25"/>
      <c r="I25"/>
      <c r="J25"/>
    </row>
    <row r="26" spans="1:10">
      <c r="A26" s="172"/>
      <c r="B26" s="5">
        <v>73</v>
      </c>
      <c r="C26" s="6" t="s">
        <v>27</v>
      </c>
      <c r="D26" s="6">
        <v>11.07</v>
      </c>
      <c r="H26"/>
      <c r="I26"/>
      <c r="J26"/>
    </row>
    <row r="27" spans="1:10">
      <c r="A27" s="172"/>
      <c r="B27" s="5">
        <v>74</v>
      </c>
      <c r="C27" s="6" t="s">
        <v>28</v>
      </c>
      <c r="D27" s="6">
        <v>17.260000000000002</v>
      </c>
      <c r="H27"/>
      <c r="I27"/>
      <c r="J27"/>
    </row>
    <row r="28" spans="1:10">
      <c r="A28" s="172"/>
      <c r="B28" s="5">
        <v>75</v>
      </c>
      <c r="C28" s="6" t="s">
        <v>29</v>
      </c>
      <c r="D28" s="6">
        <v>13.28</v>
      </c>
      <c r="H28"/>
      <c r="I28"/>
      <c r="J28"/>
    </row>
    <row r="29" spans="1:10">
      <c r="A29" s="172"/>
      <c r="B29" s="5">
        <v>76</v>
      </c>
      <c r="C29" s="6" t="s">
        <v>30</v>
      </c>
      <c r="D29" s="6">
        <v>12.91</v>
      </c>
      <c r="H29"/>
      <c r="I29"/>
      <c r="J29"/>
    </row>
    <row r="30" spans="1:10">
      <c r="A30" s="172"/>
      <c r="B30" s="5">
        <v>77</v>
      </c>
      <c r="C30" s="6" t="s">
        <v>31</v>
      </c>
      <c r="D30" s="6">
        <v>4</v>
      </c>
      <c r="H30"/>
      <c r="I30"/>
      <c r="J30"/>
    </row>
    <row r="31" spans="1:10">
      <c r="A31" s="172"/>
      <c r="B31" s="5">
        <v>78</v>
      </c>
      <c r="C31" s="6" t="s">
        <v>32</v>
      </c>
      <c r="D31" s="6">
        <v>5.47</v>
      </c>
      <c r="H31"/>
      <c r="I31"/>
      <c r="J31"/>
    </row>
    <row r="32" spans="1:10">
      <c r="A32" s="172"/>
      <c r="B32" s="5">
        <v>79</v>
      </c>
      <c r="C32" s="6" t="s">
        <v>33</v>
      </c>
      <c r="D32" s="6">
        <v>2.9</v>
      </c>
      <c r="H32"/>
      <c r="I32"/>
      <c r="J32"/>
    </row>
    <row r="33" spans="1:10">
      <c r="A33" s="172"/>
      <c r="B33" s="5" t="s">
        <v>34</v>
      </c>
      <c r="C33" s="6" t="s">
        <v>35</v>
      </c>
      <c r="D33" s="6">
        <v>1.84</v>
      </c>
      <c r="H33"/>
      <c r="I33"/>
      <c r="J33"/>
    </row>
    <row r="34" spans="1:10">
      <c r="A34" s="172"/>
      <c r="B34" s="5" t="s">
        <v>36</v>
      </c>
      <c r="C34" s="6" t="s">
        <v>37</v>
      </c>
      <c r="D34" s="6">
        <v>8.8000000000000007</v>
      </c>
      <c r="H34"/>
      <c r="I34"/>
      <c r="J34"/>
    </row>
    <row r="35" spans="1:10">
      <c r="A35" s="172"/>
      <c r="B35" s="5" t="s">
        <v>38</v>
      </c>
      <c r="C35" s="6" t="s">
        <v>39</v>
      </c>
      <c r="D35" s="6">
        <v>2.33</v>
      </c>
      <c r="H35"/>
      <c r="I35"/>
      <c r="J35"/>
    </row>
    <row r="36" spans="1:10">
      <c r="A36" s="172"/>
      <c r="B36" s="5">
        <v>81</v>
      </c>
      <c r="C36" s="6" t="s">
        <v>18</v>
      </c>
      <c r="D36" s="6">
        <v>68.73</v>
      </c>
      <c r="H36"/>
      <c r="I36"/>
      <c r="J36"/>
    </row>
    <row r="37" spans="1:10">
      <c r="A37"/>
      <c r="B37"/>
      <c r="C37"/>
      <c r="D37" s="7">
        <f>SUM(D11:D36)</f>
        <v>472.19999999999993</v>
      </c>
      <c r="H37"/>
      <c r="I37"/>
      <c r="J37"/>
    </row>
    <row r="38" spans="1:10">
      <c r="A38"/>
      <c r="B38" s="8" t="s">
        <v>40</v>
      </c>
      <c r="C38" s="3" t="s">
        <v>41</v>
      </c>
      <c r="D38" s="3">
        <v>29.02</v>
      </c>
      <c r="H38" s="3">
        <f>D38</f>
        <v>29.02</v>
      </c>
      <c r="I38"/>
      <c r="J38"/>
    </row>
    <row r="39" spans="1:10">
      <c r="A39"/>
      <c r="B39"/>
      <c r="C39" s="3" t="s">
        <v>42</v>
      </c>
      <c r="D39" s="3">
        <v>38.01</v>
      </c>
      <c r="H39" s="3">
        <f>D39</f>
        <v>38.01</v>
      </c>
      <c r="I39"/>
      <c r="J39"/>
    </row>
    <row r="40" spans="1:10">
      <c r="A40"/>
      <c r="B40"/>
      <c r="C40" s="3" t="s">
        <v>43</v>
      </c>
      <c r="D40" s="3">
        <v>5.05</v>
      </c>
      <c r="H40" s="3">
        <f>D40</f>
        <v>5.05</v>
      </c>
      <c r="I40"/>
      <c r="J40"/>
    </row>
    <row r="41" spans="1:10">
      <c r="A41"/>
      <c r="B41"/>
      <c r="C41" s="3" t="s">
        <v>44</v>
      </c>
      <c r="D41" s="3">
        <v>39.17</v>
      </c>
      <c r="H41" s="3">
        <f>D41</f>
        <v>39.17</v>
      </c>
      <c r="I41"/>
      <c r="J41"/>
    </row>
    <row r="42" spans="1:10">
      <c r="A42"/>
      <c r="B42"/>
      <c r="C42"/>
      <c r="D42" s="7"/>
      <c r="H42"/>
      <c r="I42"/>
      <c r="J42"/>
    </row>
    <row r="43" spans="1:10">
      <c r="A43"/>
      <c r="B43"/>
      <c r="C43"/>
      <c r="D43"/>
      <c r="H43"/>
      <c r="I43"/>
      <c r="J43"/>
    </row>
    <row r="44" spans="1:10">
      <c r="A44"/>
      <c r="B44"/>
      <c r="C44" s="4" t="s">
        <v>45</v>
      </c>
      <c r="D44"/>
      <c r="H44"/>
      <c r="I44"/>
      <c r="J44"/>
    </row>
    <row r="45" spans="1:10">
      <c r="A45" s="172" t="s">
        <v>46</v>
      </c>
      <c r="B45" s="9">
        <v>164</v>
      </c>
      <c r="C45" s="6" t="s">
        <v>44</v>
      </c>
      <c r="D45" s="6">
        <v>31.12</v>
      </c>
      <c r="H45"/>
      <c r="I45"/>
      <c r="J45"/>
    </row>
    <row r="46" spans="1:10">
      <c r="A46" s="172"/>
      <c r="B46" s="9" t="s">
        <v>47</v>
      </c>
      <c r="C46" s="6" t="s">
        <v>48</v>
      </c>
      <c r="D46" s="6">
        <v>44.43</v>
      </c>
      <c r="H46"/>
      <c r="I46"/>
      <c r="J46"/>
    </row>
    <row r="47" spans="1:10">
      <c r="A47" s="172"/>
      <c r="B47" s="9" t="s">
        <v>49</v>
      </c>
      <c r="C47" s="6" t="s">
        <v>10</v>
      </c>
      <c r="D47" s="6">
        <v>4.16</v>
      </c>
      <c r="H47"/>
      <c r="I47"/>
      <c r="J47"/>
    </row>
    <row r="48" spans="1:10">
      <c r="A48" s="172"/>
      <c r="B48" s="9" t="s">
        <v>50</v>
      </c>
      <c r="C48" s="6" t="s">
        <v>48</v>
      </c>
      <c r="D48" s="6">
        <v>39.950000000000003</v>
      </c>
      <c r="H48"/>
      <c r="I48"/>
      <c r="J48"/>
    </row>
    <row r="49" spans="1:10">
      <c r="A49" s="172"/>
      <c r="B49" s="9" t="s">
        <v>51</v>
      </c>
      <c r="C49" s="6" t="s">
        <v>52</v>
      </c>
      <c r="D49" s="6">
        <v>4.16</v>
      </c>
      <c r="H49"/>
      <c r="I49"/>
      <c r="J49"/>
    </row>
    <row r="50" spans="1:10">
      <c r="A50" s="172"/>
      <c r="B50" s="9" t="s">
        <v>53</v>
      </c>
      <c r="C50" s="6" t="s">
        <v>48</v>
      </c>
      <c r="D50" s="6">
        <v>34.06</v>
      </c>
      <c r="H50"/>
      <c r="I50"/>
      <c r="J50"/>
    </row>
    <row r="51" spans="1:10">
      <c r="A51" s="172"/>
      <c r="B51" s="9" t="s">
        <v>54</v>
      </c>
      <c r="C51" s="6" t="s">
        <v>55</v>
      </c>
      <c r="D51" s="6">
        <v>5.9</v>
      </c>
      <c r="H51"/>
      <c r="I51"/>
      <c r="J51"/>
    </row>
    <row r="52" spans="1:10">
      <c r="A52" s="172"/>
      <c r="B52" s="9" t="s">
        <v>56</v>
      </c>
      <c r="C52" s="6" t="s">
        <v>48</v>
      </c>
      <c r="D52" s="6">
        <v>36.47</v>
      </c>
      <c r="H52"/>
      <c r="I52"/>
      <c r="J52"/>
    </row>
    <row r="53" spans="1:10">
      <c r="A53" s="172"/>
      <c r="B53" s="9" t="s">
        <v>57</v>
      </c>
      <c r="C53" s="6" t="s">
        <v>10</v>
      </c>
      <c r="D53" s="6">
        <v>4.16</v>
      </c>
      <c r="H53"/>
      <c r="I53"/>
      <c r="J53"/>
    </row>
    <row r="54" spans="1:10">
      <c r="A54" s="172"/>
      <c r="B54" s="9" t="s">
        <v>58</v>
      </c>
      <c r="C54" s="6" t="s">
        <v>48</v>
      </c>
      <c r="D54" s="6">
        <v>46.55</v>
      </c>
      <c r="H54"/>
      <c r="I54"/>
      <c r="J54"/>
    </row>
    <row r="55" spans="1:10">
      <c r="A55" s="172"/>
      <c r="B55" s="9" t="s">
        <v>59</v>
      </c>
      <c r="C55" s="6" t="s">
        <v>60</v>
      </c>
      <c r="D55" s="6">
        <v>4.16</v>
      </c>
      <c r="H55"/>
      <c r="I55"/>
      <c r="J55"/>
    </row>
    <row r="56" spans="1:10">
      <c r="A56" s="172"/>
      <c r="B56" s="9">
        <v>170</v>
      </c>
      <c r="C56" s="6" t="s">
        <v>61</v>
      </c>
      <c r="D56" s="6">
        <v>9.5</v>
      </c>
      <c r="H56"/>
      <c r="I56"/>
      <c r="J56"/>
    </row>
    <row r="57" spans="1:10">
      <c r="A57" s="172"/>
      <c r="B57" s="9" t="s">
        <v>62</v>
      </c>
      <c r="C57" s="6" t="s">
        <v>63</v>
      </c>
      <c r="D57" s="6">
        <v>3.3</v>
      </c>
      <c r="H57"/>
      <c r="I57"/>
      <c r="J57"/>
    </row>
    <row r="58" spans="1:10">
      <c r="A58" s="172"/>
      <c r="B58" s="9" t="s">
        <v>64</v>
      </c>
      <c r="C58" s="6" t="s">
        <v>65</v>
      </c>
      <c r="D58" s="6">
        <v>10.34</v>
      </c>
      <c r="H58"/>
      <c r="I58"/>
      <c r="J58"/>
    </row>
    <row r="59" spans="1:10">
      <c r="A59" s="172"/>
      <c r="B59" s="9" t="s">
        <v>66</v>
      </c>
      <c r="C59" s="6" t="s">
        <v>52</v>
      </c>
      <c r="D59" s="6">
        <v>6.48</v>
      </c>
      <c r="H59"/>
      <c r="I59"/>
      <c r="J59"/>
    </row>
    <row r="60" spans="1:10">
      <c r="A60" s="172"/>
      <c r="B60" s="9" t="s">
        <v>67</v>
      </c>
      <c r="C60" s="6" t="s">
        <v>68</v>
      </c>
      <c r="D60" s="6">
        <v>21.22</v>
      </c>
      <c r="H60"/>
      <c r="I60"/>
      <c r="J60"/>
    </row>
    <row r="61" spans="1:10">
      <c r="A61" s="172"/>
      <c r="B61" s="9" t="s">
        <v>69</v>
      </c>
      <c r="C61" s="6" t="s">
        <v>70</v>
      </c>
      <c r="D61" s="6">
        <v>31.87</v>
      </c>
      <c r="H61"/>
      <c r="I61"/>
      <c r="J61"/>
    </row>
    <row r="62" spans="1:10">
      <c r="A62" s="172"/>
      <c r="B62" s="9" t="s">
        <v>71</v>
      </c>
      <c r="C62" s="6" t="s">
        <v>52</v>
      </c>
      <c r="D62" s="6">
        <v>5.04</v>
      </c>
      <c r="H62"/>
      <c r="I62"/>
      <c r="J62"/>
    </row>
    <row r="63" spans="1:10">
      <c r="A63" s="172"/>
      <c r="B63" s="9">
        <v>172</v>
      </c>
      <c r="C63" s="6" t="s">
        <v>72</v>
      </c>
      <c r="D63" s="6">
        <v>11.25</v>
      </c>
      <c r="H63"/>
      <c r="I63"/>
      <c r="J63"/>
    </row>
    <row r="64" spans="1:10">
      <c r="A64" s="172"/>
      <c r="B64" s="9" t="s">
        <v>73</v>
      </c>
      <c r="C64" s="6" t="s">
        <v>74</v>
      </c>
      <c r="D64" s="6">
        <v>18.62</v>
      </c>
      <c r="H64"/>
      <c r="I64"/>
      <c r="J64"/>
    </row>
    <row r="65" spans="1:10">
      <c r="A65" s="172"/>
      <c r="B65" s="9" t="s">
        <v>75</v>
      </c>
      <c r="C65" s="6" t="s">
        <v>76</v>
      </c>
      <c r="D65" s="6">
        <v>5.0199999999999996</v>
      </c>
      <c r="H65"/>
      <c r="I65"/>
      <c r="J65"/>
    </row>
    <row r="66" spans="1:10">
      <c r="A66" s="172"/>
      <c r="B66" s="9">
        <v>174</v>
      </c>
      <c r="C66" s="6" t="s">
        <v>77</v>
      </c>
      <c r="D66" s="6">
        <v>14.66</v>
      </c>
      <c r="H66"/>
      <c r="I66"/>
      <c r="J66"/>
    </row>
    <row r="67" spans="1:10">
      <c r="A67" s="172"/>
      <c r="B67" s="9">
        <v>175</v>
      </c>
      <c r="C67" s="6" t="s">
        <v>78</v>
      </c>
      <c r="D67" s="6">
        <v>24.45</v>
      </c>
      <c r="H67"/>
      <c r="I67"/>
      <c r="J67"/>
    </row>
    <row r="68" spans="1:10">
      <c r="A68" s="172"/>
      <c r="B68" s="9">
        <v>176</v>
      </c>
      <c r="C68" s="6" t="s">
        <v>79</v>
      </c>
      <c r="D68" s="6">
        <v>12.43</v>
      </c>
      <c r="H68"/>
      <c r="I68"/>
      <c r="J68"/>
    </row>
    <row r="69" spans="1:10">
      <c r="A69" s="172"/>
      <c r="B69" s="9" t="s">
        <v>80</v>
      </c>
      <c r="C69" s="6" t="s">
        <v>81</v>
      </c>
      <c r="D69" s="6">
        <v>1.86</v>
      </c>
      <c r="H69"/>
      <c r="I69"/>
      <c r="J69"/>
    </row>
    <row r="70" spans="1:10">
      <c r="A70" s="172"/>
      <c r="B70" s="9" t="s">
        <v>82</v>
      </c>
      <c r="C70" s="6" t="s">
        <v>83</v>
      </c>
      <c r="D70" s="6">
        <v>9.26</v>
      </c>
      <c r="H70"/>
      <c r="I70"/>
      <c r="J70"/>
    </row>
    <row r="71" spans="1:10">
      <c r="A71" s="172"/>
      <c r="B71" s="9" t="s">
        <v>84</v>
      </c>
      <c r="C71" s="6" t="s">
        <v>52</v>
      </c>
      <c r="D71" s="6">
        <v>2.5499999999999998</v>
      </c>
      <c r="H71"/>
      <c r="I71"/>
      <c r="J71"/>
    </row>
    <row r="72" spans="1:10">
      <c r="A72" s="172"/>
      <c r="B72" s="9">
        <v>103</v>
      </c>
      <c r="C72" s="6" t="s">
        <v>85</v>
      </c>
      <c r="D72" s="6">
        <v>10.6</v>
      </c>
      <c r="H72"/>
      <c r="I72"/>
      <c r="J72"/>
    </row>
    <row r="73" spans="1:10">
      <c r="A73" s="172"/>
      <c r="B73" s="9"/>
      <c r="C73" s="6"/>
      <c r="D73" s="10">
        <f>SUM(D45:D72)</f>
        <v>453.57000000000011</v>
      </c>
      <c r="H73"/>
      <c r="I73"/>
      <c r="J73" s="11"/>
    </row>
    <row r="74" spans="1:10">
      <c r="A74" s="172"/>
      <c r="B74" s="9" t="s">
        <v>40</v>
      </c>
      <c r="C74" s="6" t="s">
        <v>41</v>
      </c>
      <c r="D74" s="6">
        <v>29.02</v>
      </c>
      <c r="H74" s="3">
        <f>D74</f>
        <v>29.02</v>
      </c>
      <c r="I74"/>
    </row>
    <row r="75" spans="1:10">
      <c r="A75" s="172"/>
      <c r="B75" s="9"/>
      <c r="C75" s="6" t="s">
        <v>42</v>
      </c>
      <c r="D75" s="6">
        <v>38.01</v>
      </c>
      <c r="H75" s="3">
        <f>D75</f>
        <v>38.01</v>
      </c>
      <c r="I75"/>
    </row>
    <row r="76" spans="1:10">
      <c r="A76" s="172"/>
      <c r="B76" s="9"/>
      <c r="C76" s="6" t="s">
        <v>44</v>
      </c>
      <c r="D76" s="6">
        <v>34.130000000000003</v>
      </c>
      <c r="H76" s="3">
        <f>D76</f>
        <v>34.130000000000003</v>
      </c>
      <c r="I76"/>
    </row>
    <row r="77" spans="1:10">
      <c r="A77" s="172"/>
      <c r="B77" s="9"/>
      <c r="C77" s="6"/>
      <c r="D77" s="6"/>
      <c r="H77"/>
      <c r="I77"/>
    </row>
    <row r="78" spans="1:10">
      <c r="A78" s="172"/>
      <c r="B78" s="9"/>
      <c r="C78" s="6"/>
      <c r="D78" s="10"/>
      <c r="H78"/>
      <c r="I78"/>
    </row>
    <row r="79" spans="1:10">
      <c r="A79" s="172"/>
      <c r="B79" s="9"/>
      <c r="C79" s="6"/>
      <c r="D79" s="10"/>
      <c r="H79"/>
      <c r="I79"/>
    </row>
    <row r="80" spans="1:10">
      <c r="A80" s="172"/>
      <c r="B80" s="9"/>
      <c r="C80" s="6"/>
      <c r="D80" s="6"/>
      <c r="H80"/>
      <c r="I80"/>
    </row>
    <row r="81" spans="1:9">
      <c r="A81" s="172"/>
      <c r="B81" s="9"/>
      <c r="C81" s="12" t="s">
        <v>86</v>
      </c>
      <c r="D81" s="6"/>
      <c r="H81"/>
      <c r="I81"/>
    </row>
    <row r="82" spans="1:9">
      <c r="A82" s="172"/>
      <c r="B82" s="9">
        <v>179</v>
      </c>
      <c r="C82" s="6" t="s">
        <v>87</v>
      </c>
      <c r="D82" s="6">
        <v>68.900000000000006</v>
      </c>
      <c r="H82"/>
      <c r="I82"/>
    </row>
    <row r="83" spans="1:9">
      <c r="A83" s="172"/>
      <c r="B83" s="9">
        <v>180</v>
      </c>
      <c r="C83" s="6" t="s">
        <v>88</v>
      </c>
      <c r="D83" s="6">
        <v>10.25</v>
      </c>
      <c r="H83"/>
      <c r="I83"/>
    </row>
    <row r="84" spans="1:9">
      <c r="A84" s="172"/>
      <c r="B84" s="5">
        <v>181</v>
      </c>
      <c r="C84" s="6" t="s">
        <v>89</v>
      </c>
      <c r="D84" s="6">
        <v>13.32</v>
      </c>
      <c r="H84"/>
      <c r="I84"/>
    </row>
    <row r="85" spans="1:9">
      <c r="A85" s="172"/>
      <c r="B85" s="5">
        <v>182</v>
      </c>
      <c r="C85" s="6" t="s">
        <v>90</v>
      </c>
      <c r="D85" s="6">
        <v>14.01</v>
      </c>
      <c r="H85"/>
      <c r="I85"/>
    </row>
    <row r="86" spans="1:9">
      <c r="A86" s="172"/>
      <c r="B86" s="5">
        <v>183</v>
      </c>
      <c r="C86" s="6" t="s">
        <v>91</v>
      </c>
      <c r="D86" s="6">
        <v>14.01</v>
      </c>
      <c r="H86"/>
      <c r="I86"/>
    </row>
    <row r="87" spans="1:9">
      <c r="A87" s="172"/>
      <c r="B87" s="5">
        <v>184</v>
      </c>
      <c r="C87" s="6" t="s">
        <v>28</v>
      </c>
      <c r="D87" s="6">
        <v>17.440000000000001</v>
      </c>
      <c r="H87"/>
      <c r="I87"/>
    </row>
    <row r="88" spans="1:9">
      <c r="A88" s="172"/>
      <c r="B88" s="5">
        <v>185</v>
      </c>
      <c r="C88" s="6" t="s">
        <v>28</v>
      </c>
      <c r="D88" s="6">
        <v>22.11</v>
      </c>
      <c r="H88"/>
      <c r="I88"/>
    </row>
    <row r="89" spans="1:9">
      <c r="A89" s="172"/>
      <c r="B89" s="5">
        <v>186</v>
      </c>
      <c r="C89" s="6" t="s">
        <v>32</v>
      </c>
      <c r="D89" s="6">
        <v>8.86</v>
      </c>
      <c r="H89"/>
      <c r="I89"/>
    </row>
    <row r="90" spans="1:9">
      <c r="A90" s="172"/>
      <c r="B90" s="5">
        <v>187</v>
      </c>
      <c r="C90" s="6" t="s">
        <v>92</v>
      </c>
      <c r="D90" s="6">
        <v>17.89</v>
      </c>
      <c r="H90"/>
      <c r="I90"/>
    </row>
    <row r="91" spans="1:9">
      <c r="A91" s="172"/>
      <c r="B91" s="5">
        <v>188</v>
      </c>
      <c r="C91" s="6" t="s">
        <v>93</v>
      </c>
      <c r="D91" s="6">
        <v>33.72</v>
      </c>
      <c r="H91"/>
      <c r="I91"/>
    </row>
    <row r="92" spans="1:9">
      <c r="A92" s="172"/>
      <c r="B92" s="5">
        <v>189</v>
      </c>
      <c r="C92" s="6" t="s">
        <v>94</v>
      </c>
      <c r="D92" s="6">
        <v>18.05</v>
      </c>
      <c r="H92"/>
      <c r="I92"/>
    </row>
    <row r="93" spans="1:9">
      <c r="A93" s="172"/>
      <c r="B93" s="5">
        <v>190</v>
      </c>
      <c r="C93" s="6" t="s">
        <v>39</v>
      </c>
      <c r="D93" s="6">
        <v>3.89</v>
      </c>
      <c r="H93"/>
      <c r="I93"/>
    </row>
    <row r="94" spans="1:9">
      <c r="A94" s="172"/>
      <c r="B94" s="5">
        <v>191</v>
      </c>
      <c r="C94" s="6" t="s">
        <v>95</v>
      </c>
      <c r="D94" s="6">
        <v>18.77</v>
      </c>
      <c r="H94"/>
      <c r="I94"/>
    </row>
    <row r="95" spans="1:9">
      <c r="A95" s="172"/>
      <c r="B95" s="5" t="s">
        <v>96</v>
      </c>
      <c r="C95" s="6" t="s">
        <v>97</v>
      </c>
      <c r="D95" s="6">
        <v>8.07</v>
      </c>
      <c r="H95"/>
      <c r="I95"/>
    </row>
    <row r="96" spans="1:9">
      <c r="A96" s="172"/>
      <c r="B96" s="5" t="s">
        <v>98</v>
      </c>
      <c r="C96" s="6" t="s">
        <v>99</v>
      </c>
      <c r="D96" s="6">
        <v>15.52</v>
      </c>
      <c r="H96"/>
      <c r="I96"/>
    </row>
    <row r="97" spans="1:9">
      <c r="A97" s="172"/>
      <c r="B97" s="5" t="s">
        <v>100</v>
      </c>
      <c r="C97" s="6" t="s">
        <v>101</v>
      </c>
      <c r="D97" s="6">
        <v>5.98</v>
      </c>
      <c r="H97"/>
      <c r="I97"/>
    </row>
    <row r="98" spans="1:9">
      <c r="A98" s="172"/>
      <c r="B98" s="5">
        <v>192</v>
      </c>
      <c r="C98" s="6" t="s">
        <v>102</v>
      </c>
      <c r="D98" s="6">
        <v>13.9</v>
      </c>
      <c r="H98"/>
      <c r="I98"/>
    </row>
    <row r="99" spans="1:9">
      <c r="A99" s="172"/>
      <c r="B99" s="5" t="s">
        <v>103</v>
      </c>
      <c r="C99" s="6" t="s">
        <v>104</v>
      </c>
      <c r="D99" s="6">
        <v>13.12</v>
      </c>
      <c r="H99"/>
      <c r="I99"/>
    </row>
    <row r="100" spans="1:9">
      <c r="A100" s="172"/>
      <c r="B100" s="5" t="s">
        <v>105</v>
      </c>
      <c r="C100" s="6" t="s">
        <v>106</v>
      </c>
      <c r="D100" s="6">
        <v>40.03</v>
      </c>
      <c r="H100"/>
      <c r="I100"/>
    </row>
    <row r="101" spans="1:9">
      <c r="A101" s="172"/>
      <c r="B101" s="5" t="s">
        <v>107</v>
      </c>
      <c r="C101" s="6" t="s">
        <v>10</v>
      </c>
      <c r="D101" s="6">
        <v>4.16</v>
      </c>
      <c r="H101"/>
      <c r="I101"/>
    </row>
    <row r="102" spans="1:9">
      <c r="A102" s="172"/>
      <c r="B102" s="5" t="s">
        <v>108</v>
      </c>
      <c r="C102" s="6" t="s">
        <v>81</v>
      </c>
      <c r="D102" s="6">
        <v>7.94</v>
      </c>
      <c r="H102"/>
      <c r="I102"/>
    </row>
    <row r="103" spans="1:9">
      <c r="A103" s="172"/>
      <c r="B103" s="5" t="s">
        <v>109</v>
      </c>
      <c r="C103" s="6" t="s">
        <v>110</v>
      </c>
      <c r="D103" s="6">
        <v>33.659999999999997</v>
      </c>
      <c r="H103"/>
      <c r="I103"/>
    </row>
    <row r="104" spans="1:9">
      <c r="A104" s="172"/>
      <c r="B104" s="5" t="s">
        <v>111</v>
      </c>
      <c r="C104" s="6" t="s">
        <v>10</v>
      </c>
      <c r="D104" s="6">
        <v>4.16</v>
      </c>
      <c r="H104"/>
      <c r="I104"/>
    </row>
    <row r="105" spans="1:9">
      <c r="A105" s="172"/>
      <c r="B105" s="5" t="s">
        <v>112</v>
      </c>
      <c r="C105" s="6" t="s">
        <v>81</v>
      </c>
      <c r="D105" s="6">
        <v>5.53</v>
      </c>
      <c r="H105"/>
      <c r="I105"/>
    </row>
    <row r="106" spans="1:9">
      <c r="A106" s="172"/>
      <c r="B106" s="5" t="s">
        <v>113</v>
      </c>
      <c r="C106" s="6" t="s">
        <v>114</v>
      </c>
      <c r="D106" s="6">
        <v>2.13</v>
      </c>
      <c r="H106"/>
      <c r="I106"/>
    </row>
    <row r="107" spans="1:9">
      <c r="A107" s="172"/>
      <c r="B107" s="5" t="s">
        <v>115</v>
      </c>
      <c r="C107" s="6" t="s">
        <v>116</v>
      </c>
      <c r="D107" s="6">
        <v>6.83</v>
      </c>
      <c r="H107"/>
      <c r="I107"/>
    </row>
    <row r="108" spans="1:9">
      <c r="A108" s="172"/>
      <c r="B108" s="5" t="s">
        <v>117</v>
      </c>
      <c r="C108" s="6" t="s">
        <v>18</v>
      </c>
      <c r="D108" s="6">
        <v>5.09</v>
      </c>
      <c r="H108"/>
      <c r="I108"/>
    </row>
    <row r="109" spans="1:9">
      <c r="A109" s="172"/>
      <c r="B109" s="5" t="s">
        <v>118</v>
      </c>
      <c r="C109" s="6" t="s">
        <v>114</v>
      </c>
      <c r="D109" s="6">
        <v>1.86</v>
      </c>
      <c r="H109"/>
      <c r="I109"/>
    </row>
    <row r="110" spans="1:9">
      <c r="A110" s="172"/>
      <c r="B110" s="5" t="s">
        <v>119</v>
      </c>
      <c r="C110" s="6" t="s">
        <v>116</v>
      </c>
      <c r="D110" s="6">
        <v>6.28</v>
      </c>
      <c r="H110"/>
      <c r="I110"/>
    </row>
    <row r="111" spans="1:9">
      <c r="A111" s="172"/>
      <c r="B111" s="5" t="s">
        <v>120</v>
      </c>
      <c r="C111" s="6" t="s">
        <v>18</v>
      </c>
      <c r="D111" s="6">
        <v>5.9</v>
      </c>
      <c r="H111"/>
      <c r="I111"/>
    </row>
    <row r="112" spans="1:9">
      <c r="A112" s="172"/>
      <c r="B112" s="5">
        <v>197</v>
      </c>
      <c r="C112" s="6" t="s">
        <v>121</v>
      </c>
      <c r="D112" s="6">
        <v>12.97</v>
      </c>
      <c r="H112"/>
      <c r="I112"/>
    </row>
    <row r="113" spans="1:9">
      <c r="A113" s="172"/>
      <c r="B113" s="5" t="s">
        <v>122</v>
      </c>
      <c r="C113" s="6" t="s">
        <v>123</v>
      </c>
      <c r="D113" s="6">
        <v>19.38</v>
      </c>
      <c r="H113"/>
      <c r="I113"/>
    </row>
    <row r="114" spans="1:9">
      <c r="A114" s="172"/>
      <c r="B114" s="5" t="s">
        <v>124</v>
      </c>
      <c r="C114" s="6" t="s">
        <v>39</v>
      </c>
      <c r="D114" s="6">
        <v>7.04</v>
      </c>
      <c r="H114"/>
      <c r="I114"/>
    </row>
    <row r="115" spans="1:9">
      <c r="A115" s="172"/>
      <c r="B115" s="5" t="s">
        <v>125</v>
      </c>
      <c r="C115" s="6" t="s">
        <v>126</v>
      </c>
      <c r="D115" s="6">
        <v>16.3</v>
      </c>
      <c r="H115"/>
      <c r="I115"/>
    </row>
    <row r="116" spans="1:9">
      <c r="A116" s="172"/>
      <c r="B116" s="5">
        <v>199</v>
      </c>
      <c r="C116" s="6" t="s">
        <v>127</v>
      </c>
      <c r="D116" s="6">
        <v>10.76</v>
      </c>
      <c r="H116"/>
      <c r="I116"/>
    </row>
    <row r="117" spans="1:9">
      <c r="A117" s="172"/>
      <c r="B117" s="9"/>
      <c r="C117" s="6"/>
      <c r="D117" s="10">
        <f>SUM(D82:D116)</f>
        <v>507.83</v>
      </c>
      <c r="H117"/>
      <c r="I117"/>
    </row>
    <row r="118" spans="1:9">
      <c r="A118" s="172"/>
      <c r="B118" s="9"/>
      <c r="C118" s="6" t="s">
        <v>128</v>
      </c>
      <c r="D118" s="6">
        <v>32.020000000000003</v>
      </c>
      <c r="H118" s="3">
        <f>D118</f>
        <v>32.020000000000003</v>
      </c>
      <c r="I118"/>
    </row>
    <row r="119" spans="1:9">
      <c r="A119" s="172"/>
      <c r="B119" s="9"/>
      <c r="C119" s="6" t="s">
        <v>129</v>
      </c>
      <c r="D119" s="6">
        <v>26.3</v>
      </c>
      <c r="H119" s="3">
        <f>D119</f>
        <v>26.3</v>
      </c>
      <c r="I119"/>
    </row>
    <row r="120" spans="1:9">
      <c r="A120" s="172"/>
      <c r="B120" s="9"/>
      <c r="C120" s="6"/>
      <c r="D120" s="10"/>
      <c r="H120"/>
      <c r="I120"/>
    </row>
    <row r="121" spans="1:9">
      <c r="A121" s="172"/>
      <c r="B121" s="9"/>
      <c r="C121" s="6"/>
      <c r="D121" s="10"/>
      <c r="H121"/>
      <c r="I121"/>
    </row>
    <row r="122" spans="1:9">
      <c r="A122" s="172"/>
      <c r="B122" s="9"/>
      <c r="C122" s="6"/>
      <c r="D122" s="10"/>
      <c r="H122"/>
      <c r="I122"/>
    </row>
    <row r="123" spans="1:9">
      <c r="A123" s="172"/>
      <c r="B123" s="9"/>
      <c r="C123" s="6"/>
      <c r="D123" s="10"/>
      <c r="H123"/>
      <c r="I123"/>
    </row>
    <row r="124" spans="1:9">
      <c r="A124" s="172"/>
      <c r="B124" s="9"/>
      <c r="C124" s="6"/>
      <c r="D124" s="10"/>
      <c r="H124"/>
      <c r="I124"/>
    </row>
    <row r="125" spans="1:9">
      <c r="A125" s="172"/>
      <c r="B125" s="9"/>
      <c r="C125" s="6"/>
      <c r="D125" s="6"/>
      <c r="H125"/>
      <c r="I125"/>
    </row>
    <row r="126" spans="1:9">
      <c r="A126"/>
      <c r="B126"/>
      <c r="C126"/>
      <c r="D126"/>
      <c r="H126"/>
      <c r="I126"/>
    </row>
    <row r="127" spans="1:9">
      <c r="A127" s="173" t="s">
        <v>130</v>
      </c>
      <c r="B127"/>
      <c r="C127" s="4" t="s">
        <v>131</v>
      </c>
      <c r="D127"/>
      <c r="H127"/>
      <c r="I127"/>
    </row>
    <row r="128" spans="1:9">
      <c r="A128" s="173"/>
      <c r="B128" s="5">
        <v>263</v>
      </c>
      <c r="C128" s="6" t="s">
        <v>18</v>
      </c>
      <c r="D128" s="6">
        <v>15.23</v>
      </c>
      <c r="H128"/>
      <c r="I128"/>
    </row>
    <row r="129" spans="1:9">
      <c r="A129" s="173"/>
      <c r="B129" s="5" t="s">
        <v>132</v>
      </c>
      <c r="C129" s="6" t="s">
        <v>133</v>
      </c>
      <c r="D129" s="6">
        <v>2.54</v>
      </c>
      <c r="H129"/>
      <c r="I129"/>
    </row>
    <row r="130" spans="1:9">
      <c r="A130" s="173"/>
      <c r="B130" s="5">
        <v>264</v>
      </c>
      <c r="C130" s="6" t="s">
        <v>134</v>
      </c>
      <c r="D130" s="6">
        <v>6.2</v>
      </c>
      <c r="H130"/>
      <c r="I130"/>
    </row>
    <row r="131" spans="1:9">
      <c r="A131" s="173"/>
      <c r="B131" s="5">
        <v>265</v>
      </c>
      <c r="C131" s="6" t="s">
        <v>135</v>
      </c>
      <c r="D131" s="6">
        <v>10.3</v>
      </c>
      <c r="H131"/>
      <c r="I131"/>
    </row>
    <row r="132" spans="1:9">
      <c r="A132" s="173"/>
      <c r="B132" s="5" t="s">
        <v>136</v>
      </c>
      <c r="C132" s="6" t="s">
        <v>137</v>
      </c>
      <c r="D132" s="6">
        <v>2.82</v>
      </c>
      <c r="H132"/>
      <c r="I132"/>
    </row>
    <row r="133" spans="1:9">
      <c r="A133" s="173"/>
      <c r="B133" s="5">
        <v>266</v>
      </c>
      <c r="C133" s="6" t="s">
        <v>138</v>
      </c>
      <c r="D133" s="6">
        <v>16</v>
      </c>
      <c r="H133"/>
      <c r="I133"/>
    </row>
    <row r="134" spans="1:9">
      <c r="A134" s="173"/>
      <c r="B134" s="5">
        <v>267</v>
      </c>
      <c r="C134" s="6" t="s">
        <v>29</v>
      </c>
      <c r="D134" s="6">
        <v>13</v>
      </c>
      <c r="H134"/>
      <c r="I134"/>
    </row>
    <row r="135" spans="1:9">
      <c r="A135" s="173"/>
      <c r="B135" s="5">
        <v>268</v>
      </c>
      <c r="C135" s="6" t="s">
        <v>28</v>
      </c>
      <c r="D135" s="6">
        <v>16</v>
      </c>
      <c r="H135"/>
      <c r="I135"/>
    </row>
    <row r="136" spans="1:9">
      <c r="A136" s="173"/>
      <c r="B136" s="5">
        <v>269</v>
      </c>
      <c r="C136" s="6" t="s">
        <v>28</v>
      </c>
      <c r="D136" s="6">
        <v>22.11</v>
      </c>
      <c r="H136"/>
      <c r="I136"/>
    </row>
    <row r="137" spans="1:9">
      <c r="A137" s="173"/>
      <c r="B137" s="5">
        <v>270</v>
      </c>
      <c r="C137" s="6" t="s">
        <v>139</v>
      </c>
      <c r="D137" s="6">
        <v>15.34</v>
      </c>
      <c r="H137"/>
      <c r="I137"/>
    </row>
    <row r="138" spans="1:9">
      <c r="A138" s="173"/>
      <c r="B138" s="5">
        <v>271</v>
      </c>
      <c r="C138" s="6" t="s">
        <v>140</v>
      </c>
      <c r="D138" s="6">
        <v>16.52</v>
      </c>
      <c r="H138"/>
      <c r="I138"/>
    </row>
    <row r="139" spans="1:9">
      <c r="A139" s="173"/>
      <c r="B139" s="5">
        <v>272</v>
      </c>
      <c r="C139" s="6" t="s">
        <v>141</v>
      </c>
      <c r="D139" s="6">
        <v>12.08</v>
      </c>
      <c r="H139"/>
      <c r="I139"/>
    </row>
    <row r="140" spans="1:9">
      <c r="A140" s="173"/>
      <c r="B140" s="5">
        <v>273</v>
      </c>
      <c r="C140" s="6" t="s">
        <v>18</v>
      </c>
      <c r="D140" s="6">
        <v>16.87</v>
      </c>
      <c r="H140"/>
      <c r="I140"/>
    </row>
    <row r="141" spans="1:9">
      <c r="A141" s="173"/>
      <c r="B141" s="5">
        <v>274</v>
      </c>
      <c r="C141" s="6" t="s">
        <v>102</v>
      </c>
      <c r="D141" s="6">
        <v>7.47</v>
      </c>
      <c r="H141"/>
      <c r="I141"/>
    </row>
    <row r="142" spans="1:9">
      <c r="A142" s="173"/>
      <c r="B142" s="5">
        <v>275</v>
      </c>
      <c r="C142" s="6" t="s">
        <v>16</v>
      </c>
      <c r="D142" s="6">
        <v>12.83</v>
      </c>
      <c r="H142"/>
      <c r="I142"/>
    </row>
    <row r="143" spans="1:9">
      <c r="A143" s="173"/>
      <c r="B143" s="5">
        <v>276</v>
      </c>
      <c r="C143" s="6" t="s">
        <v>18</v>
      </c>
      <c r="D143" s="6">
        <v>68.900000000000006</v>
      </c>
      <c r="H143"/>
      <c r="I143"/>
    </row>
    <row r="144" spans="1:9">
      <c r="A144" s="173"/>
      <c r="B144" s="5" t="s">
        <v>142</v>
      </c>
      <c r="C144" s="6" t="s">
        <v>143</v>
      </c>
      <c r="D144" s="6">
        <v>35.04</v>
      </c>
      <c r="H144"/>
      <c r="I144"/>
    </row>
    <row r="145" spans="1:9">
      <c r="A145" s="173"/>
      <c r="B145" s="5" t="s">
        <v>144</v>
      </c>
      <c r="C145" s="6" t="s">
        <v>27</v>
      </c>
      <c r="D145" s="6">
        <v>9</v>
      </c>
      <c r="H145"/>
      <c r="I145"/>
    </row>
    <row r="146" spans="1:9">
      <c r="A146" s="173"/>
      <c r="B146" s="5" t="s">
        <v>145</v>
      </c>
      <c r="C146" s="6" t="s">
        <v>81</v>
      </c>
      <c r="D146" s="6">
        <v>8.11</v>
      </c>
      <c r="H146"/>
      <c r="I146"/>
    </row>
    <row r="147" spans="1:9">
      <c r="A147" s="173"/>
      <c r="B147" s="5" t="s">
        <v>146</v>
      </c>
      <c r="C147" s="6" t="s">
        <v>143</v>
      </c>
      <c r="D147" s="6">
        <v>34.06</v>
      </c>
      <c r="H147"/>
      <c r="I147"/>
    </row>
    <row r="148" spans="1:9">
      <c r="A148" s="173"/>
      <c r="B148" s="5" t="s">
        <v>147</v>
      </c>
      <c r="C148" s="6" t="s">
        <v>148</v>
      </c>
      <c r="D148" s="6">
        <v>4.16</v>
      </c>
      <c r="H148"/>
      <c r="I148"/>
    </row>
    <row r="149" spans="1:9">
      <c r="A149" s="173"/>
      <c r="B149" s="5" t="s">
        <v>149</v>
      </c>
      <c r="C149" s="6" t="s">
        <v>81</v>
      </c>
      <c r="D149" s="6">
        <v>5.56</v>
      </c>
      <c r="H149"/>
      <c r="I149"/>
    </row>
    <row r="150" spans="1:9">
      <c r="A150" s="173"/>
      <c r="B150" s="5" t="s">
        <v>150</v>
      </c>
      <c r="C150" s="6" t="s">
        <v>151</v>
      </c>
      <c r="D150" s="6">
        <v>37.24</v>
      </c>
      <c r="H150"/>
      <c r="I150"/>
    </row>
    <row r="151" spans="1:9">
      <c r="A151" s="173"/>
      <c r="B151" s="5" t="s">
        <v>152</v>
      </c>
      <c r="C151" s="6" t="s">
        <v>153</v>
      </c>
      <c r="D151" s="6">
        <v>6.72</v>
      </c>
      <c r="H151"/>
      <c r="I151"/>
    </row>
    <row r="152" spans="1:9">
      <c r="A152" s="173"/>
      <c r="B152" s="5" t="s">
        <v>154</v>
      </c>
      <c r="C152" s="6" t="s">
        <v>155</v>
      </c>
      <c r="D152" s="6">
        <v>34.06</v>
      </c>
      <c r="H152"/>
      <c r="I152"/>
    </row>
    <row r="153" spans="1:9">
      <c r="A153" s="173"/>
      <c r="B153" s="5" t="s">
        <v>156</v>
      </c>
      <c r="C153" s="6" t="s">
        <v>10</v>
      </c>
      <c r="D153" s="6">
        <v>4.16</v>
      </c>
      <c r="H153"/>
      <c r="I153"/>
    </row>
    <row r="154" spans="1:9">
      <c r="A154" s="173"/>
      <c r="B154" s="5" t="s">
        <v>157</v>
      </c>
      <c r="C154" s="6" t="s">
        <v>81</v>
      </c>
      <c r="D154" s="6">
        <v>5.56</v>
      </c>
      <c r="H154"/>
      <c r="I154"/>
    </row>
    <row r="155" spans="1:9">
      <c r="A155" s="173"/>
      <c r="B155" s="5" t="s">
        <v>158</v>
      </c>
      <c r="C155" s="6" t="s">
        <v>143</v>
      </c>
      <c r="D155" s="6">
        <v>37.479999999999997</v>
      </c>
      <c r="H155"/>
      <c r="I155"/>
    </row>
    <row r="156" spans="1:9">
      <c r="A156" s="173"/>
      <c r="B156" s="5" t="s">
        <v>159</v>
      </c>
      <c r="C156" s="6" t="s">
        <v>10</v>
      </c>
      <c r="D156" s="6">
        <v>4.16</v>
      </c>
      <c r="H156"/>
      <c r="I156"/>
    </row>
    <row r="157" spans="1:9">
      <c r="A157" s="173"/>
      <c r="B157" s="5" t="s">
        <v>160</v>
      </c>
      <c r="C157" s="6" t="s">
        <v>81</v>
      </c>
      <c r="D157" s="6">
        <v>6.56</v>
      </c>
      <c r="H157"/>
      <c r="I157"/>
    </row>
    <row r="158" spans="1:9">
      <c r="A158" s="173"/>
      <c r="B158" s="5">
        <v>282</v>
      </c>
      <c r="C158" s="6" t="s">
        <v>161</v>
      </c>
      <c r="D158" s="6">
        <v>41.3</v>
      </c>
      <c r="H158"/>
      <c r="I158"/>
    </row>
    <row r="159" spans="1:9">
      <c r="A159" s="173"/>
      <c r="B159" s="5">
        <v>283</v>
      </c>
      <c r="C159" s="6" t="s">
        <v>24</v>
      </c>
      <c r="D159" s="6">
        <v>36.5</v>
      </c>
      <c r="H159"/>
      <c r="I159"/>
    </row>
    <row r="160" spans="1:9">
      <c r="A160" s="173"/>
      <c r="B160" s="5" t="s">
        <v>162</v>
      </c>
      <c r="C160" s="6" t="s">
        <v>163</v>
      </c>
      <c r="D160" s="6">
        <v>5.9</v>
      </c>
      <c r="H160"/>
      <c r="I160"/>
    </row>
    <row r="161" spans="1:1025">
      <c r="A161" s="173"/>
      <c r="B161" s="5">
        <v>284</v>
      </c>
      <c r="C161" s="6" t="s">
        <v>104</v>
      </c>
      <c r="D161" s="6">
        <v>7.8</v>
      </c>
      <c r="H161"/>
      <c r="I161"/>
    </row>
    <row r="162" spans="1:1025" s="53" customFormat="1">
      <c r="A162" s="173"/>
      <c r="B162" s="162">
        <v>258</v>
      </c>
      <c r="C162" s="163" t="s">
        <v>1137</v>
      </c>
      <c r="D162" s="163">
        <v>10.5</v>
      </c>
      <c r="E162" s="1"/>
      <c r="F162" s="1"/>
      <c r="G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  <c r="JL162" s="1"/>
      <c r="JM162" s="1"/>
      <c r="JN162" s="1"/>
      <c r="JO162" s="1"/>
      <c r="JP162" s="1"/>
      <c r="JQ162" s="1"/>
      <c r="JR162" s="1"/>
      <c r="JS162" s="1"/>
      <c r="JT162" s="1"/>
      <c r="JU162" s="1"/>
      <c r="JV162" s="1"/>
      <c r="JW162" s="1"/>
      <c r="JX162" s="1"/>
      <c r="JY162" s="1"/>
      <c r="JZ162" s="1"/>
      <c r="KA162" s="1"/>
      <c r="KB162" s="1"/>
      <c r="KC162" s="1"/>
      <c r="KD162" s="1"/>
      <c r="KE162" s="1"/>
      <c r="KF162" s="1"/>
      <c r="KG162" s="1"/>
      <c r="KH162" s="1"/>
      <c r="KI162" s="1"/>
      <c r="KJ162" s="1"/>
      <c r="KK162" s="1"/>
      <c r="KL162" s="1"/>
      <c r="KM162" s="1"/>
      <c r="KN162" s="1"/>
      <c r="KO162" s="1"/>
      <c r="KP162" s="1"/>
      <c r="KQ162" s="1"/>
      <c r="KR162" s="1"/>
      <c r="KS162" s="1"/>
      <c r="KT162" s="1"/>
      <c r="KU162" s="1"/>
      <c r="KV162" s="1"/>
      <c r="KW162" s="1"/>
      <c r="KX162" s="1"/>
      <c r="KY162" s="1"/>
      <c r="KZ162" s="1"/>
      <c r="LA162" s="1"/>
      <c r="LB162" s="1"/>
      <c r="LC162" s="1"/>
      <c r="LD162" s="1"/>
      <c r="LE162" s="1"/>
      <c r="LF162" s="1"/>
      <c r="LG162" s="1"/>
      <c r="LH162" s="1"/>
      <c r="LI162" s="1"/>
      <c r="LJ162" s="1"/>
      <c r="LK162" s="1"/>
      <c r="LL162" s="1"/>
      <c r="LM162" s="1"/>
      <c r="LN162" s="1"/>
      <c r="LO162" s="1"/>
      <c r="LP162" s="1"/>
      <c r="LQ162" s="1"/>
      <c r="LR162" s="1"/>
      <c r="LS162" s="1"/>
      <c r="LT162" s="1"/>
      <c r="LU162" s="1"/>
      <c r="LV162" s="1"/>
      <c r="LW162" s="1"/>
      <c r="LX162" s="1"/>
      <c r="LY162" s="1"/>
      <c r="LZ162" s="1"/>
      <c r="MA162" s="1"/>
      <c r="MB162" s="1"/>
      <c r="MC162" s="1"/>
      <c r="MD162" s="1"/>
      <c r="ME162" s="1"/>
      <c r="MF162" s="1"/>
      <c r="MG162" s="1"/>
      <c r="MH162" s="1"/>
      <c r="MI162" s="1"/>
      <c r="MJ162" s="1"/>
      <c r="MK162" s="1"/>
      <c r="ML162" s="1"/>
      <c r="MM162" s="1"/>
      <c r="MN162" s="1"/>
      <c r="MO162" s="1"/>
      <c r="MP162" s="1"/>
      <c r="MQ162" s="1"/>
      <c r="MR162" s="1"/>
      <c r="MS162" s="1"/>
      <c r="MT162" s="1"/>
      <c r="MU162" s="1"/>
      <c r="MV162" s="1"/>
      <c r="MW162" s="1"/>
      <c r="MX162" s="1"/>
      <c r="MY162" s="1"/>
      <c r="MZ162" s="1"/>
      <c r="NA162" s="1"/>
      <c r="NB162" s="1"/>
      <c r="NC162" s="1"/>
      <c r="ND162" s="1"/>
      <c r="NE162" s="1"/>
      <c r="NF162" s="1"/>
      <c r="NG162" s="1"/>
      <c r="NH162" s="1"/>
      <c r="NI162" s="1"/>
      <c r="NJ162" s="1"/>
      <c r="NK162" s="1"/>
      <c r="NL162" s="1"/>
      <c r="NM162" s="1"/>
      <c r="NN162" s="1"/>
      <c r="NO162" s="1"/>
      <c r="NP162" s="1"/>
      <c r="NQ162" s="1"/>
      <c r="NR162" s="1"/>
      <c r="NS162" s="1"/>
      <c r="NT162" s="1"/>
      <c r="NU162" s="1"/>
      <c r="NV162" s="1"/>
      <c r="NW162" s="1"/>
      <c r="NX162" s="1"/>
      <c r="NY162" s="1"/>
      <c r="NZ162" s="1"/>
      <c r="OA162" s="1"/>
      <c r="OB162" s="1"/>
      <c r="OC162" s="1"/>
      <c r="OD162" s="1"/>
      <c r="OE162" s="1"/>
      <c r="OF162" s="1"/>
      <c r="OG162" s="1"/>
      <c r="OH162" s="1"/>
      <c r="OI162" s="1"/>
      <c r="OJ162" s="1"/>
      <c r="OK162" s="1"/>
      <c r="OL162" s="1"/>
      <c r="OM162" s="1"/>
      <c r="ON162" s="1"/>
      <c r="OO162" s="1"/>
      <c r="OP162" s="1"/>
      <c r="OQ162" s="1"/>
      <c r="OR162" s="1"/>
      <c r="OS162" s="1"/>
      <c r="OT162" s="1"/>
      <c r="OU162" s="1"/>
      <c r="OV162" s="1"/>
      <c r="OW162" s="1"/>
      <c r="OX162" s="1"/>
      <c r="OY162" s="1"/>
      <c r="OZ162" s="1"/>
      <c r="PA162" s="1"/>
      <c r="PB162" s="1"/>
      <c r="PC162" s="1"/>
      <c r="PD162" s="1"/>
      <c r="PE162" s="1"/>
      <c r="PF162" s="1"/>
      <c r="PG162" s="1"/>
      <c r="PH162" s="1"/>
      <c r="PI162" s="1"/>
      <c r="PJ162" s="1"/>
      <c r="PK162" s="1"/>
      <c r="PL162" s="1"/>
      <c r="PM162" s="1"/>
      <c r="PN162" s="1"/>
      <c r="PO162" s="1"/>
      <c r="PP162" s="1"/>
      <c r="PQ162" s="1"/>
      <c r="PR162" s="1"/>
      <c r="PS162" s="1"/>
      <c r="PT162" s="1"/>
      <c r="PU162" s="1"/>
      <c r="PV162" s="1"/>
      <c r="PW162" s="1"/>
      <c r="PX162" s="1"/>
      <c r="PY162" s="1"/>
      <c r="PZ162" s="1"/>
      <c r="QA162" s="1"/>
      <c r="QB162" s="1"/>
      <c r="QC162" s="1"/>
      <c r="QD162" s="1"/>
      <c r="QE162" s="1"/>
      <c r="QF162" s="1"/>
      <c r="QG162" s="1"/>
      <c r="QH162" s="1"/>
      <c r="QI162" s="1"/>
      <c r="QJ162" s="1"/>
      <c r="QK162" s="1"/>
      <c r="QL162" s="1"/>
      <c r="QM162" s="1"/>
      <c r="QN162" s="1"/>
      <c r="QO162" s="1"/>
      <c r="QP162" s="1"/>
      <c r="QQ162" s="1"/>
      <c r="QR162" s="1"/>
      <c r="QS162" s="1"/>
      <c r="QT162" s="1"/>
      <c r="QU162" s="1"/>
      <c r="QV162" s="1"/>
      <c r="QW162" s="1"/>
      <c r="QX162" s="1"/>
      <c r="QY162" s="1"/>
      <c r="QZ162" s="1"/>
      <c r="RA162" s="1"/>
      <c r="RB162" s="1"/>
      <c r="RC162" s="1"/>
      <c r="RD162" s="1"/>
      <c r="RE162" s="1"/>
      <c r="RF162" s="1"/>
      <c r="RG162" s="1"/>
      <c r="RH162" s="1"/>
      <c r="RI162" s="1"/>
      <c r="RJ162" s="1"/>
      <c r="RK162" s="1"/>
      <c r="RL162" s="1"/>
      <c r="RM162" s="1"/>
      <c r="RN162" s="1"/>
      <c r="RO162" s="1"/>
      <c r="RP162" s="1"/>
      <c r="RQ162" s="1"/>
      <c r="RR162" s="1"/>
      <c r="RS162" s="1"/>
      <c r="RT162" s="1"/>
      <c r="RU162" s="1"/>
      <c r="RV162" s="1"/>
      <c r="RW162" s="1"/>
      <c r="RX162" s="1"/>
      <c r="RY162" s="1"/>
      <c r="RZ162" s="1"/>
      <c r="SA162" s="1"/>
      <c r="SB162" s="1"/>
      <c r="SC162" s="1"/>
      <c r="SD162" s="1"/>
      <c r="SE162" s="1"/>
      <c r="SF162" s="1"/>
      <c r="SG162" s="1"/>
      <c r="SH162" s="1"/>
      <c r="SI162" s="1"/>
      <c r="SJ162" s="1"/>
      <c r="SK162" s="1"/>
      <c r="SL162" s="1"/>
      <c r="SM162" s="1"/>
      <c r="SN162" s="1"/>
      <c r="SO162" s="1"/>
      <c r="SP162" s="1"/>
      <c r="SQ162" s="1"/>
      <c r="SR162" s="1"/>
      <c r="SS162" s="1"/>
      <c r="ST162" s="1"/>
      <c r="SU162" s="1"/>
      <c r="SV162" s="1"/>
      <c r="SW162" s="1"/>
      <c r="SX162" s="1"/>
      <c r="SY162" s="1"/>
      <c r="SZ162" s="1"/>
      <c r="TA162" s="1"/>
      <c r="TB162" s="1"/>
      <c r="TC162" s="1"/>
      <c r="TD162" s="1"/>
      <c r="TE162" s="1"/>
      <c r="TF162" s="1"/>
      <c r="TG162" s="1"/>
      <c r="TH162" s="1"/>
      <c r="TI162" s="1"/>
      <c r="TJ162" s="1"/>
      <c r="TK162" s="1"/>
      <c r="TL162" s="1"/>
      <c r="TM162" s="1"/>
      <c r="TN162" s="1"/>
      <c r="TO162" s="1"/>
      <c r="TP162" s="1"/>
      <c r="TQ162" s="1"/>
      <c r="TR162" s="1"/>
      <c r="TS162" s="1"/>
      <c r="TT162" s="1"/>
      <c r="TU162" s="1"/>
      <c r="TV162" s="1"/>
      <c r="TW162" s="1"/>
      <c r="TX162" s="1"/>
      <c r="TY162" s="1"/>
      <c r="TZ162" s="1"/>
      <c r="UA162" s="1"/>
      <c r="UB162" s="1"/>
      <c r="UC162" s="1"/>
      <c r="UD162" s="1"/>
      <c r="UE162" s="1"/>
      <c r="UF162" s="1"/>
      <c r="UG162" s="1"/>
      <c r="UH162" s="1"/>
      <c r="UI162" s="1"/>
      <c r="UJ162" s="1"/>
      <c r="UK162" s="1"/>
      <c r="UL162" s="1"/>
      <c r="UM162" s="1"/>
      <c r="UN162" s="1"/>
      <c r="UO162" s="1"/>
      <c r="UP162" s="1"/>
      <c r="UQ162" s="1"/>
      <c r="UR162" s="1"/>
      <c r="US162" s="1"/>
      <c r="UT162" s="1"/>
      <c r="UU162" s="1"/>
      <c r="UV162" s="1"/>
      <c r="UW162" s="1"/>
      <c r="UX162" s="1"/>
      <c r="UY162" s="1"/>
      <c r="UZ162" s="1"/>
      <c r="VA162" s="1"/>
      <c r="VB162" s="1"/>
      <c r="VC162" s="1"/>
      <c r="VD162" s="1"/>
      <c r="VE162" s="1"/>
      <c r="VF162" s="1"/>
      <c r="VG162" s="1"/>
      <c r="VH162" s="1"/>
      <c r="VI162" s="1"/>
      <c r="VJ162" s="1"/>
      <c r="VK162" s="1"/>
      <c r="VL162" s="1"/>
      <c r="VM162" s="1"/>
      <c r="VN162" s="1"/>
      <c r="VO162" s="1"/>
      <c r="VP162" s="1"/>
      <c r="VQ162" s="1"/>
      <c r="VR162" s="1"/>
      <c r="VS162" s="1"/>
      <c r="VT162" s="1"/>
      <c r="VU162" s="1"/>
      <c r="VV162" s="1"/>
      <c r="VW162" s="1"/>
      <c r="VX162" s="1"/>
      <c r="VY162" s="1"/>
      <c r="VZ162" s="1"/>
      <c r="WA162" s="1"/>
      <c r="WB162" s="1"/>
      <c r="WC162" s="1"/>
      <c r="WD162" s="1"/>
      <c r="WE162" s="1"/>
      <c r="WF162" s="1"/>
      <c r="WG162" s="1"/>
      <c r="WH162" s="1"/>
      <c r="WI162" s="1"/>
      <c r="WJ162" s="1"/>
      <c r="WK162" s="1"/>
      <c r="WL162" s="1"/>
      <c r="WM162" s="1"/>
      <c r="WN162" s="1"/>
      <c r="WO162" s="1"/>
      <c r="WP162" s="1"/>
      <c r="WQ162" s="1"/>
      <c r="WR162" s="1"/>
      <c r="WS162" s="1"/>
      <c r="WT162" s="1"/>
      <c r="WU162" s="1"/>
      <c r="WV162" s="1"/>
      <c r="WW162" s="1"/>
      <c r="WX162" s="1"/>
      <c r="WY162" s="1"/>
      <c r="WZ162" s="1"/>
      <c r="XA162" s="1"/>
      <c r="XB162" s="1"/>
      <c r="XC162" s="1"/>
      <c r="XD162" s="1"/>
      <c r="XE162" s="1"/>
      <c r="XF162" s="1"/>
      <c r="XG162" s="1"/>
      <c r="XH162" s="1"/>
      <c r="XI162" s="1"/>
      <c r="XJ162" s="1"/>
      <c r="XK162" s="1"/>
      <c r="XL162" s="1"/>
      <c r="XM162" s="1"/>
      <c r="XN162" s="1"/>
      <c r="XO162" s="1"/>
      <c r="XP162" s="1"/>
      <c r="XQ162" s="1"/>
      <c r="XR162" s="1"/>
      <c r="XS162" s="1"/>
      <c r="XT162" s="1"/>
      <c r="XU162" s="1"/>
      <c r="XV162" s="1"/>
      <c r="XW162" s="1"/>
      <c r="XX162" s="1"/>
      <c r="XY162" s="1"/>
      <c r="XZ162" s="1"/>
      <c r="YA162" s="1"/>
      <c r="YB162" s="1"/>
      <c r="YC162" s="1"/>
      <c r="YD162" s="1"/>
      <c r="YE162" s="1"/>
      <c r="YF162" s="1"/>
      <c r="YG162" s="1"/>
      <c r="YH162" s="1"/>
      <c r="YI162" s="1"/>
      <c r="YJ162" s="1"/>
      <c r="YK162" s="1"/>
      <c r="YL162" s="1"/>
      <c r="YM162" s="1"/>
      <c r="YN162" s="1"/>
      <c r="YO162" s="1"/>
      <c r="YP162" s="1"/>
      <c r="YQ162" s="1"/>
      <c r="YR162" s="1"/>
      <c r="YS162" s="1"/>
      <c r="YT162" s="1"/>
      <c r="YU162" s="1"/>
      <c r="YV162" s="1"/>
      <c r="YW162" s="1"/>
      <c r="YX162" s="1"/>
      <c r="YY162" s="1"/>
      <c r="YZ162" s="1"/>
      <c r="ZA162" s="1"/>
      <c r="ZB162" s="1"/>
      <c r="ZC162" s="1"/>
      <c r="ZD162" s="1"/>
      <c r="ZE162" s="1"/>
      <c r="ZF162" s="1"/>
      <c r="ZG162" s="1"/>
      <c r="ZH162" s="1"/>
      <c r="ZI162" s="1"/>
      <c r="ZJ162" s="1"/>
      <c r="ZK162" s="1"/>
      <c r="ZL162" s="1"/>
      <c r="ZM162" s="1"/>
      <c r="ZN162" s="1"/>
      <c r="ZO162" s="1"/>
      <c r="ZP162" s="1"/>
      <c r="ZQ162" s="1"/>
      <c r="ZR162" s="1"/>
      <c r="ZS162" s="1"/>
      <c r="ZT162" s="1"/>
      <c r="ZU162" s="1"/>
      <c r="ZV162" s="1"/>
      <c r="ZW162" s="1"/>
      <c r="ZX162" s="1"/>
      <c r="ZY162" s="1"/>
      <c r="ZZ162" s="1"/>
      <c r="AAA162" s="1"/>
      <c r="AAB162" s="1"/>
      <c r="AAC162" s="1"/>
      <c r="AAD162" s="1"/>
      <c r="AAE162" s="1"/>
      <c r="AAF162" s="1"/>
      <c r="AAG162" s="1"/>
      <c r="AAH162" s="1"/>
      <c r="AAI162" s="1"/>
      <c r="AAJ162" s="1"/>
      <c r="AAK162" s="1"/>
      <c r="AAL162" s="1"/>
      <c r="AAM162" s="1"/>
      <c r="AAN162" s="1"/>
      <c r="AAO162" s="1"/>
      <c r="AAP162" s="1"/>
      <c r="AAQ162" s="1"/>
      <c r="AAR162" s="1"/>
      <c r="AAS162" s="1"/>
      <c r="AAT162" s="1"/>
      <c r="AAU162" s="1"/>
      <c r="AAV162" s="1"/>
      <c r="AAW162" s="1"/>
      <c r="AAX162" s="1"/>
      <c r="AAY162" s="1"/>
      <c r="AAZ162" s="1"/>
      <c r="ABA162" s="1"/>
      <c r="ABB162" s="1"/>
      <c r="ABC162" s="1"/>
      <c r="ABD162" s="1"/>
      <c r="ABE162" s="1"/>
      <c r="ABF162" s="1"/>
      <c r="ABG162" s="1"/>
      <c r="ABH162" s="1"/>
      <c r="ABI162" s="1"/>
      <c r="ABJ162" s="1"/>
      <c r="ABK162" s="1"/>
      <c r="ABL162" s="1"/>
      <c r="ABM162" s="1"/>
      <c r="ABN162" s="1"/>
      <c r="ABO162" s="1"/>
      <c r="ABP162" s="1"/>
      <c r="ABQ162" s="1"/>
      <c r="ABR162" s="1"/>
      <c r="ABS162" s="1"/>
      <c r="ABT162" s="1"/>
      <c r="ABU162" s="1"/>
      <c r="ABV162" s="1"/>
      <c r="ABW162" s="1"/>
      <c r="ABX162" s="1"/>
      <c r="ABY162" s="1"/>
      <c r="ABZ162" s="1"/>
      <c r="ACA162" s="1"/>
      <c r="ACB162" s="1"/>
      <c r="ACC162" s="1"/>
      <c r="ACD162" s="1"/>
      <c r="ACE162" s="1"/>
      <c r="ACF162" s="1"/>
      <c r="ACG162" s="1"/>
      <c r="ACH162" s="1"/>
      <c r="ACI162" s="1"/>
      <c r="ACJ162" s="1"/>
      <c r="ACK162" s="1"/>
      <c r="ACL162" s="1"/>
      <c r="ACM162" s="1"/>
      <c r="ACN162" s="1"/>
      <c r="ACO162" s="1"/>
      <c r="ACP162" s="1"/>
      <c r="ACQ162" s="1"/>
      <c r="ACR162" s="1"/>
      <c r="ACS162" s="1"/>
      <c r="ACT162" s="1"/>
      <c r="ACU162" s="1"/>
      <c r="ACV162" s="1"/>
      <c r="ACW162" s="1"/>
      <c r="ACX162" s="1"/>
      <c r="ACY162" s="1"/>
      <c r="ACZ162" s="1"/>
      <c r="ADA162" s="1"/>
      <c r="ADB162" s="1"/>
      <c r="ADC162" s="1"/>
      <c r="ADD162" s="1"/>
      <c r="ADE162" s="1"/>
      <c r="ADF162" s="1"/>
      <c r="ADG162" s="1"/>
      <c r="ADH162" s="1"/>
      <c r="ADI162" s="1"/>
      <c r="ADJ162" s="1"/>
      <c r="ADK162" s="1"/>
      <c r="ADL162" s="1"/>
      <c r="ADM162" s="1"/>
      <c r="ADN162" s="1"/>
      <c r="ADO162" s="1"/>
      <c r="ADP162" s="1"/>
      <c r="ADQ162" s="1"/>
      <c r="ADR162" s="1"/>
      <c r="ADS162" s="1"/>
      <c r="ADT162" s="1"/>
      <c r="ADU162" s="1"/>
      <c r="ADV162" s="1"/>
      <c r="ADW162" s="1"/>
      <c r="ADX162" s="1"/>
      <c r="ADY162" s="1"/>
      <c r="ADZ162" s="1"/>
      <c r="AEA162" s="1"/>
      <c r="AEB162" s="1"/>
      <c r="AEC162" s="1"/>
      <c r="AED162" s="1"/>
      <c r="AEE162" s="1"/>
      <c r="AEF162" s="1"/>
      <c r="AEG162" s="1"/>
      <c r="AEH162" s="1"/>
      <c r="AEI162" s="1"/>
      <c r="AEJ162" s="1"/>
      <c r="AEK162" s="1"/>
      <c r="AEL162" s="1"/>
      <c r="AEM162" s="1"/>
      <c r="AEN162" s="1"/>
      <c r="AEO162" s="1"/>
      <c r="AEP162" s="1"/>
      <c r="AEQ162" s="1"/>
      <c r="AER162" s="1"/>
      <c r="AES162" s="1"/>
      <c r="AET162" s="1"/>
      <c r="AEU162" s="1"/>
      <c r="AEV162" s="1"/>
      <c r="AEW162" s="1"/>
      <c r="AEX162" s="1"/>
      <c r="AEY162" s="1"/>
      <c r="AEZ162" s="1"/>
      <c r="AFA162" s="1"/>
      <c r="AFB162" s="1"/>
      <c r="AFC162" s="1"/>
      <c r="AFD162" s="1"/>
      <c r="AFE162" s="1"/>
      <c r="AFF162" s="1"/>
      <c r="AFG162" s="1"/>
      <c r="AFH162" s="1"/>
      <c r="AFI162" s="1"/>
      <c r="AFJ162" s="1"/>
      <c r="AFK162" s="1"/>
      <c r="AFL162" s="1"/>
      <c r="AFM162" s="1"/>
      <c r="AFN162" s="1"/>
      <c r="AFO162" s="1"/>
      <c r="AFP162" s="1"/>
      <c r="AFQ162" s="1"/>
      <c r="AFR162" s="1"/>
      <c r="AFS162" s="1"/>
      <c r="AFT162" s="1"/>
      <c r="AFU162" s="1"/>
      <c r="AFV162" s="1"/>
      <c r="AFW162" s="1"/>
      <c r="AFX162" s="1"/>
      <c r="AFY162" s="1"/>
      <c r="AFZ162" s="1"/>
      <c r="AGA162" s="1"/>
      <c r="AGB162" s="1"/>
      <c r="AGC162" s="1"/>
      <c r="AGD162" s="1"/>
      <c r="AGE162" s="1"/>
      <c r="AGF162" s="1"/>
      <c r="AGG162" s="1"/>
      <c r="AGH162" s="1"/>
      <c r="AGI162" s="1"/>
      <c r="AGJ162" s="1"/>
      <c r="AGK162" s="1"/>
      <c r="AGL162" s="1"/>
      <c r="AGM162" s="1"/>
      <c r="AGN162" s="1"/>
      <c r="AGO162" s="1"/>
      <c r="AGP162" s="1"/>
      <c r="AGQ162" s="1"/>
      <c r="AGR162" s="1"/>
      <c r="AGS162" s="1"/>
      <c r="AGT162" s="1"/>
      <c r="AGU162" s="1"/>
      <c r="AGV162" s="1"/>
      <c r="AGW162" s="1"/>
      <c r="AGX162" s="1"/>
      <c r="AGY162" s="1"/>
      <c r="AGZ162" s="1"/>
      <c r="AHA162" s="1"/>
      <c r="AHB162" s="1"/>
      <c r="AHC162" s="1"/>
      <c r="AHD162" s="1"/>
      <c r="AHE162" s="1"/>
      <c r="AHF162" s="1"/>
      <c r="AHG162" s="1"/>
      <c r="AHH162" s="1"/>
      <c r="AHI162" s="1"/>
      <c r="AHJ162" s="1"/>
      <c r="AHK162" s="1"/>
      <c r="AHL162" s="1"/>
      <c r="AHM162" s="1"/>
      <c r="AHN162" s="1"/>
      <c r="AHO162" s="1"/>
      <c r="AHP162" s="1"/>
      <c r="AHQ162" s="1"/>
      <c r="AHR162" s="1"/>
      <c r="AHS162" s="1"/>
      <c r="AHT162" s="1"/>
      <c r="AHU162" s="1"/>
      <c r="AHV162" s="1"/>
      <c r="AHW162" s="1"/>
      <c r="AHX162" s="1"/>
      <c r="AHY162" s="1"/>
      <c r="AHZ162" s="1"/>
      <c r="AIA162" s="1"/>
      <c r="AIB162" s="1"/>
      <c r="AIC162" s="1"/>
      <c r="AID162" s="1"/>
      <c r="AIE162" s="1"/>
      <c r="AIF162" s="1"/>
      <c r="AIG162" s="1"/>
      <c r="AIH162" s="1"/>
      <c r="AII162" s="1"/>
      <c r="AIJ162" s="1"/>
      <c r="AIK162" s="1"/>
      <c r="AIL162" s="1"/>
      <c r="AIM162" s="1"/>
      <c r="AIN162" s="1"/>
      <c r="AIO162" s="1"/>
      <c r="AIP162" s="1"/>
      <c r="AIQ162" s="1"/>
      <c r="AIR162" s="1"/>
      <c r="AIS162" s="1"/>
      <c r="AIT162" s="1"/>
      <c r="AIU162" s="1"/>
      <c r="AIV162" s="1"/>
      <c r="AIW162" s="1"/>
      <c r="AIX162" s="1"/>
      <c r="AIY162" s="1"/>
      <c r="AIZ162" s="1"/>
      <c r="AJA162" s="1"/>
      <c r="AJB162" s="1"/>
      <c r="AJC162" s="1"/>
      <c r="AJD162" s="1"/>
      <c r="AJE162" s="1"/>
      <c r="AJF162" s="1"/>
      <c r="AJG162" s="1"/>
      <c r="AJH162" s="1"/>
      <c r="AJI162" s="1"/>
      <c r="AJJ162" s="1"/>
      <c r="AJK162" s="1"/>
      <c r="AJL162" s="1"/>
      <c r="AJM162" s="1"/>
      <c r="AJN162" s="1"/>
      <c r="AJO162" s="1"/>
      <c r="AJP162" s="1"/>
      <c r="AJQ162" s="1"/>
      <c r="AJR162" s="1"/>
      <c r="AJS162" s="1"/>
      <c r="AJT162" s="1"/>
      <c r="AJU162" s="1"/>
      <c r="AJV162" s="1"/>
      <c r="AJW162" s="1"/>
      <c r="AJX162" s="1"/>
      <c r="AJY162" s="1"/>
      <c r="AJZ162" s="1"/>
      <c r="AKA162" s="1"/>
      <c r="AKB162" s="1"/>
      <c r="AKC162" s="1"/>
      <c r="AKD162" s="1"/>
      <c r="AKE162" s="1"/>
      <c r="AKF162" s="1"/>
      <c r="AKG162" s="1"/>
      <c r="AKH162" s="1"/>
      <c r="AKI162" s="1"/>
      <c r="AKJ162" s="1"/>
      <c r="AKK162" s="1"/>
      <c r="AKL162" s="1"/>
      <c r="AKM162" s="1"/>
      <c r="AKN162" s="1"/>
      <c r="AKO162" s="1"/>
      <c r="AKP162" s="1"/>
      <c r="AKQ162" s="1"/>
      <c r="AKR162" s="1"/>
      <c r="AKS162" s="1"/>
      <c r="AKT162" s="1"/>
      <c r="AKU162" s="1"/>
      <c r="AKV162" s="1"/>
      <c r="AKW162" s="1"/>
      <c r="AKX162" s="1"/>
      <c r="AKY162" s="1"/>
      <c r="AKZ162" s="1"/>
      <c r="ALA162" s="1"/>
      <c r="ALB162" s="1"/>
      <c r="ALC162" s="1"/>
      <c r="ALD162" s="1"/>
      <c r="ALE162" s="1"/>
      <c r="ALF162" s="1"/>
      <c r="ALG162" s="1"/>
      <c r="ALH162" s="1"/>
      <c r="ALI162" s="1"/>
      <c r="ALJ162" s="1"/>
      <c r="ALK162" s="1"/>
      <c r="ALL162" s="1"/>
      <c r="ALM162" s="1"/>
      <c r="ALN162" s="1"/>
      <c r="ALO162" s="1"/>
      <c r="ALP162" s="1"/>
      <c r="ALQ162" s="1"/>
      <c r="ALR162" s="1"/>
      <c r="ALS162" s="1"/>
      <c r="ALT162" s="1"/>
      <c r="ALU162" s="1"/>
      <c r="ALV162" s="1"/>
      <c r="ALW162" s="1"/>
      <c r="ALX162" s="1"/>
      <c r="ALY162" s="1"/>
      <c r="ALZ162" s="1"/>
      <c r="AMA162" s="1"/>
      <c r="AMB162" s="1"/>
      <c r="AMC162" s="1"/>
      <c r="AMD162" s="1"/>
      <c r="AME162" s="1"/>
      <c r="AMF162" s="1"/>
      <c r="AMG162" s="1"/>
      <c r="AMH162" s="1"/>
      <c r="AMI162" s="1"/>
      <c r="AMJ162" s="1"/>
      <c r="AMK162" s="1"/>
    </row>
    <row r="163" spans="1:1025" s="53" customFormat="1">
      <c r="A163" s="173"/>
      <c r="B163" s="162">
        <v>257</v>
      </c>
      <c r="C163" s="163" t="s">
        <v>1143</v>
      </c>
      <c r="D163" s="163">
        <v>10.199999999999999</v>
      </c>
      <c r="E163" s="1"/>
      <c r="F163" s="1"/>
      <c r="G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  <c r="JL163" s="1"/>
      <c r="JM163" s="1"/>
      <c r="JN163" s="1"/>
      <c r="JO163" s="1"/>
      <c r="JP163" s="1"/>
      <c r="JQ163" s="1"/>
      <c r="JR163" s="1"/>
      <c r="JS163" s="1"/>
      <c r="JT163" s="1"/>
      <c r="JU163" s="1"/>
      <c r="JV163" s="1"/>
      <c r="JW163" s="1"/>
      <c r="JX163" s="1"/>
      <c r="JY163" s="1"/>
      <c r="JZ163" s="1"/>
      <c r="KA163" s="1"/>
      <c r="KB163" s="1"/>
      <c r="KC163" s="1"/>
      <c r="KD163" s="1"/>
      <c r="KE163" s="1"/>
      <c r="KF163" s="1"/>
      <c r="KG163" s="1"/>
      <c r="KH163" s="1"/>
      <c r="KI163" s="1"/>
      <c r="KJ163" s="1"/>
      <c r="KK163" s="1"/>
      <c r="KL163" s="1"/>
      <c r="KM163" s="1"/>
      <c r="KN163" s="1"/>
      <c r="KO163" s="1"/>
      <c r="KP163" s="1"/>
      <c r="KQ163" s="1"/>
      <c r="KR163" s="1"/>
      <c r="KS163" s="1"/>
      <c r="KT163" s="1"/>
      <c r="KU163" s="1"/>
      <c r="KV163" s="1"/>
      <c r="KW163" s="1"/>
      <c r="KX163" s="1"/>
      <c r="KY163" s="1"/>
      <c r="KZ163" s="1"/>
      <c r="LA163" s="1"/>
      <c r="LB163" s="1"/>
      <c r="LC163" s="1"/>
      <c r="LD163" s="1"/>
      <c r="LE163" s="1"/>
      <c r="LF163" s="1"/>
      <c r="LG163" s="1"/>
      <c r="LH163" s="1"/>
      <c r="LI163" s="1"/>
      <c r="LJ163" s="1"/>
      <c r="LK163" s="1"/>
      <c r="LL163" s="1"/>
      <c r="LM163" s="1"/>
      <c r="LN163" s="1"/>
      <c r="LO163" s="1"/>
      <c r="LP163" s="1"/>
      <c r="LQ163" s="1"/>
      <c r="LR163" s="1"/>
      <c r="LS163" s="1"/>
      <c r="LT163" s="1"/>
      <c r="LU163" s="1"/>
      <c r="LV163" s="1"/>
      <c r="LW163" s="1"/>
      <c r="LX163" s="1"/>
      <c r="LY163" s="1"/>
      <c r="LZ163" s="1"/>
      <c r="MA163" s="1"/>
      <c r="MB163" s="1"/>
      <c r="MC163" s="1"/>
      <c r="MD163" s="1"/>
      <c r="ME163" s="1"/>
      <c r="MF163" s="1"/>
      <c r="MG163" s="1"/>
      <c r="MH163" s="1"/>
      <c r="MI163" s="1"/>
      <c r="MJ163" s="1"/>
      <c r="MK163" s="1"/>
      <c r="ML163" s="1"/>
      <c r="MM163" s="1"/>
      <c r="MN163" s="1"/>
      <c r="MO163" s="1"/>
      <c r="MP163" s="1"/>
      <c r="MQ163" s="1"/>
      <c r="MR163" s="1"/>
      <c r="MS163" s="1"/>
      <c r="MT163" s="1"/>
      <c r="MU163" s="1"/>
      <c r="MV163" s="1"/>
      <c r="MW163" s="1"/>
      <c r="MX163" s="1"/>
      <c r="MY163" s="1"/>
      <c r="MZ163" s="1"/>
      <c r="NA163" s="1"/>
      <c r="NB163" s="1"/>
      <c r="NC163" s="1"/>
      <c r="ND163" s="1"/>
      <c r="NE163" s="1"/>
      <c r="NF163" s="1"/>
      <c r="NG163" s="1"/>
      <c r="NH163" s="1"/>
      <c r="NI163" s="1"/>
      <c r="NJ163" s="1"/>
      <c r="NK163" s="1"/>
      <c r="NL163" s="1"/>
      <c r="NM163" s="1"/>
      <c r="NN163" s="1"/>
      <c r="NO163" s="1"/>
      <c r="NP163" s="1"/>
      <c r="NQ163" s="1"/>
      <c r="NR163" s="1"/>
      <c r="NS163" s="1"/>
      <c r="NT163" s="1"/>
      <c r="NU163" s="1"/>
      <c r="NV163" s="1"/>
      <c r="NW163" s="1"/>
      <c r="NX163" s="1"/>
      <c r="NY163" s="1"/>
      <c r="NZ163" s="1"/>
      <c r="OA163" s="1"/>
      <c r="OB163" s="1"/>
      <c r="OC163" s="1"/>
      <c r="OD163" s="1"/>
      <c r="OE163" s="1"/>
      <c r="OF163" s="1"/>
      <c r="OG163" s="1"/>
      <c r="OH163" s="1"/>
      <c r="OI163" s="1"/>
      <c r="OJ163" s="1"/>
      <c r="OK163" s="1"/>
      <c r="OL163" s="1"/>
      <c r="OM163" s="1"/>
      <c r="ON163" s="1"/>
      <c r="OO163" s="1"/>
      <c r="OP163" s="1"/>
      <c r="OQ163" s="1"/>
      <c r="OR163" s="1"/>
      <c r="OS163" s="1"/>
      <c r="OT163" s="1"/>
      <c r="OU163" s="1"/>
      <c r="OV163" s="1"/>
      <c r="OW163" s="1"/>
      <c r="OX163" s="1"/>
      <c r="OY163" s="1"/>
      <c r="OZ163" s="1"/>
      <c r="PA163" s="1"/>
      <c r="PB163" s="1"/>
      <c r="PC163" s="1"/>
      <c r="PD163" s="1"/>
      <c r="PE163" s="1"/>
      <c r="PF163" s="1"/>
      <c r="PG163" s="1"/>
      <c r="PH163" s="1"/>
      <c r="PI163" s="1"/>
      <c r="PJ163" s="1"/>
      <c r="PK163" s="1"/>
      <c r="PL163" s="1"/>
      <c r="PM163" s="1"/>
      <c r="PN163" s="1"/>
      <c r="PO163" s="1"/>
      <c r="PP163" s="1"/>
      <c r="PQ163" s="1"/>
      <c r="PR163" s="1"/>
      <c r="PS163" s="1"/>
      <c r="PT163" s="1"/>
      <c r="PU163" s="1"/>
      <c r="PV163" s="1"/>
      <c r="PW163" s="1"/>
      <c r="PX163" s="1"/>
      <c r="PY163" s="1"/>
      <c r="PZ163" s="1"/>
      <c r="QA163" s="1"/>
      <c r="QB163" s="1"/>
      <c r="QC163" s="1"/>
      <c r="QD163" s="1"/>
      <c r="QE163" s="1"/>
      <c r="QF163" s="1"/>
      <c r="QG163" s="1"/>
      <c r="QH163" s="1"/>
      <c r="QI163" s="1"/>
      <c r="QJ163" s="1"/>
      <c r="QK163" s="1"/>
      <c r="QL163" s="1"/>
      <c r="QM163" s="1"/>
      <c r="QN163" s="1"/>
      <c r="QO163" s="1"/>
      <c r="QP163" s="1"/>
      <c r="QQ163" s="1"/>
      <c r="QR163" s="1"/>
      <c r="QS163" s="1"/>
      <c r="QT163" s="1"/>
      <c r="QU163" s="1"/>
      <c r="QV163" s="1"/>
      <c r="QW163" s="1"/>
      <c r="QX163" s="1"/>
      <c r="QY163" s="1"/>
      <c r="QZ163" s="1"/>
      <c r="RA163" s="1"/>
      <c r="RB163" s="1"/>
      <c r="RC163" s="1"/>
      <c r="RD163" s="1"/>
      <c r="RE163" s="1"/>
      <c r="RF163" s="1"/>
      <c r="RG163" s="1"/>
      <c r="RH163" s="1"/>
      <c r="RI163" s="1"/>
      <c r="RJ163" s="1"/>
      <c r="RK163" s="1"/>
      <c r="RL163" s="1"/>
      <c r="RM163" s="1"/>
      <c r="RN163" s="1"/>
      <c r="RO163" s="1"/>
      <c r="RP163" s="1"/>
      <c r="RQ163" s="1"/>
      <c r="RR163" s="1"/>
      <c r="RS163" s="1"/>
      <c r="RT163" s="1"/>
      <c r="RU163" s="1"/>
      <c r="RV163" s="1"/>
      <c r="RW163" s="1"/>
      <c r="RX163" s="1"/>
      <c r="RY163" s="1"/>
      <c r="RZ163" s="1"/>
      <c r="SA163" s="1"/>
      <c r="SB163" s="1"/>
      <c r="SC163" s="1"/>
      <c r="SD163" s="1"/>
      <c r="SE163" s="1"/>
      <c r="SF163" s="1"/>
      <c r="SG163" s="1"/>
      <c r="SH163" s="1"/>
      <c r="SI163" s="1"/>
      <c r="SJ163" s="1"/>
      <c r="SK163" s="1"/>
      <c r="SL163" s="1"/>
      <c r="SM163" s="1"/>
      <c r="SN163" s="1"/>
      <c r="SO163" s="1"/>
      <c r="SP163" s="1"/>
      <c r="SQ163" s="1"/>
      <c r="SR163" s="1"/>
      <c r="SS163" s="1"/>
      <c r="ST163" s="1"/>
      <c r="SU163" s="1"/>
      <c r="SV163" s="1"/>
      <c r="SW163" s="1"/>
      <c r="SX163" s="1"/>
      <c r="SY163" s="1"/>
      <c r="SZ163" s="1"/>
      <c r="TA163" s="1"/>
      <c r="TB163" s="1"/>
      <c r="TC163" s="1"/>
      <c r="TD163" s="1"/>
      <c r="TE163" s="1"/>
      <c r="TF163" s="1"/>
      <c r="TG163" s="1"/>
      <c r="TH163" s="1"/>
      <c r="TI163" s="1"/>
      <c r="TJ163" s="1"/>
      <c r="TK163" s="1"/>
      <c r="TL163" s="1"/>
      <c r="TM163" s="1"/>
      <c r="TN163" s="1"/>
      <c r="TO163" s="1"/>
      <c r="TP163" s="1"/>
      <c r="TQ163" s="1"/>
      <c r="TR163" s="1"/>
      <c r="TS163" s="1"/>
      <c r="TT163" s="1"/>
      <c r="TU163" s="1"/>
      <c r="TV163" s="1"/>
      <c r="TW163" s="1"/>
      <c r="TX163" s="1"/>
      <c r="TY163" s="1"/>
      <c r="TZ163" s="1"/>
      <c r="UA163" s="1"/>
      <c r="UB163" s="1"/>
      <c r="UC163" s="1"/>
      <c r="UD163" s="1"/>
      <c r="UE163" s="1"/>
      <c r="UF163" s="1"/>
      <c r="UG163" s="1"/>
      <c r="UH163" s="1"/>
      <c r="UI163" s="1"/>
      <c r="UJ163" s="1"/>
      <c r="UK163" s="1"/>
      <c r="UL163" s="1"/>
      <c r="UM163" s="1"/>
      <c r="UN163" s="1"/>
      <c r="UO163" s="1"/>
      <c r="UP163" s="1"/>
      <c r="UQ163" s="1"/>
      <c r="UR163" s="1"/>
      <c r="US163" s="1"/>
      <c r="UT163" s="1"/>
      <c r="UU163" s="1"/>
      <c r="UV163" s="1"/>
      <c r="UW163" s="1"/>
      <c r="UX163" s="1"/>
      <c r="UY163" s="1"/>
      <c r="UZ163" s="1"/>
      <c r="VA163" s="1"/>
      <c r="VB163" s="1"/>
      <c r="VC163" s="1"/>
      <c r="VD163" s="1"/>
      <c r="VE163" s="1"/>
      <c r="VF163" s="1"/>
      <c r="VG163" s="1"/>
      <c r="VH163" s="1"/>
      <c r="VI163" s="1"/>
      <c r="VJ163" s="1"/>
      <c r="VK163" s="1"/>
      <c r="VL163" s="1"/>
      <c r="VM163" s="1"/>
      <c r="VN163" s="1"/>
      <c r="VO163" s="1"/>
      <c r="VP163" s="1"/>
      <c r="VQ163" s="1"/>
      <c r="VR163" s="1"/>
      <c r="VS163" s="1"/>
      <c r="VT163" s="1"/>
      <c r="VU163" s="1"/>
      <c r="VV163" s="1"/>
      <c r="VW163" s="1"/>
      <c r="VX163" s="1"/>
      <c r="VY163" s="1"/>
      <c r="VZ163" s="1"/>
      <c r="WA163" s="1"/>
      <c r="WB163" s="1"/>
      <c r="WC163" s="1"/>
      <c r="WD163" s="1"/>
      <c r="WE163" s="1"/>
      <c r="WF163" s="1"/>
      <c r="WG163" s="1"/>
      <c r="WH163" s="1"/>
      <c r="WI163" s="1"/>
      <c r="WJ163" s="1"/>
      <c r="WK163" s="1"/>
      <c r="WL163" s="1"/>
      <c r="WM163" s="1"/>
      <c r="WN163" s="1"/>
      <c r="WO163" s="1"/>
      <c r="WP163" s="1"/>
      <c r="WQ163" s="1"/>
      <c r="WR163" s="1"/>
      <c r="WS163" s="1"/>
      <c r="WT163" s="1"/>
      <c r="WU163" s="1"/>
      <c r="WV163" s="1"/>
      <c r="WW163" s="1"/>
      <c r="WX163" s="1"/>
      <c r="WY163" s="1"/>
      <c r="WZ163" s="1"/>
      <c r="XA163" s="1"/>
      <c r="XB163" s="1"/>
      <c r="XC163" s="1"/>
      <c r="XD163" s="1"/>
      <c r="XE163" s="1"/>
      <c r="XF163" s="1"/>
      <c r="XG163" s="1"/>
      <c r="XH163" s="1"/>
      <c r="XI163" s="1"/>
      <c r="XJ163" s="1"/>
      <c r="XK163" s="1"/>
      <c r="XL163" s="1"/>
      <c r="XM163" s="1"/>
      <c r="XN163" s="1"/>
      <c r="XO163" s="1"/>
      <c r="XP163" s="1"/>
      <c r="XQ163" s="1"/>
      <c r="XR163" s="1"/>
      <c r="XS163" s="1"/>
      <c r="XT163" s="1"/>
      <c r="XU163" s="1"/>
      <c r="XV163" s="1"/>
      <c r="XW163" s="1"/>
      <c r="XX163" s="1"/>
      <c r="XY163" s="1"/>
      <c r="XZ163" s="1"/>
      <c r="YA163" s="1"/>
      <c r="YB163" s="1"/>
      <c r="YC163" s="1"/>
      <c r="YD163" s="1"/>
      <c r="YE163" s="1"/>
      <c r="YF163" s="1"/>
      <c r="YG163" s="1"/>
      <c r="YH163" s="1"/>
      <c r="YI163" s="1"/>
      <c r="YJ163" s="1"/>
      <c r="YK163" s="1"/>
      <c r="YL163" s="1"/>
      <c r="YM163" s="1"/>
      <c r="YN163" s="1"/>
      <c r="YO163" s="1"/>
      <c r="YP163" s="1"/>
      <c r="YQ163" s="1"/>
      <c r="YR163" s="1"/>
      <c r="YS163" s="1"/>
      <c r="YT163" s="1"/>
      <c r="YU163" s="1"/>
      <c r="YV163" s="1"/>
      <c r="YW163" s="1"/>
      <c r="YX163" s="1"/>
      <c r="YY163" s="1"/>
      <c r="YZ163" s="1"/>
      <c r="ZA163" s="1"/>
      <c r="ZB163" s="1"/>
      <c r="ZC163" s="1"/>
      <c r="ZD163" s="1"/>
      <c r="ZE163" s="1"/>
      <c r="ZF163" s="1"/>
      <c r="ZG163" s="1"/>
      <c r="ZH163" s="1"/>
      <c r="ZI163" s="1"/>
      <c r="ZJ163" s="1"/>
      <c r="ZK163" s="1"/>
      <c r="ZL163" s="1"/>
      <c r="ZM163" s="1"/>
      <c r="ZN163" s="1"/>
      <c r="ZO163" s="1"/>
      <c r="ZP163" s="1"/>
      <c r="ZQ163" s="1"/>
      <c r="ZR163" s="1"/>
      <c r="ZS163" s="1"/>
      <c r="ZT163" s="1"/>
      <c r="ZU163" s="1"/>
      <c r="ZV163" s="1"/>
      <c r="ZW163" s="1"/>
      <c r="ZX163" s="1"/>
      <c r="ZY163" s="1"/>
      <c r="ZZ163" s="1"/>
      <c r="AAA163" s="1"/>
      <c r="AAB163" s="1"/>
      <c r="AAC163" s="1"/>
      <c r="AAD163" s="1"/>
      <c r="AAE163" s="1"/>
      <c r="AAF163" s="1"/>
      <c r="AAG163" s="1"/>
      <c r="AAH163" s="1"/>
      <c r="AAI163" s="1"/>
      <c r="AAJ163" s="1"/>
      <c r="AAK163" s="1"/>
      <c r="AAL163" s="1"/>
      <c r="AAM163" s="1"/>
      <c r="AAN163" s="1"/>
      <c r="AAO163" s="1"/>
      <c r="AAP163" s="1"/>
      <c r="AAQ163" s="1"/>
      <c r="AAR163" s="1"/>
      <c r="AAS163" s="1"/>
      <c r="AAT163" s="1"/>
      <c r="AAU163" s="1"/>
      <c r="AAV163" s="1"/>
      <c r="AAW163" s="1"/>
      <c r="AAX163" s="1"/>
      <c r="AAY163" s="1"/>
      <c r="AAZ163" s="1"/>
      <c r="ABA163" s="1"/>
      <c r="ABB163" s="1"/>
      <c r="ABC163" s="1"/>
      <c r="ABD163" s="1"/>
      <c r="ABE163" s="1"/>
      <c r="ABF163" s="1"/>
      <c r="ABG163" s="1"/>
      <c r="ABH163" s="1"/>
      <c r="ABI163" s="1"/>
      <c r="ABJ163" s="1"/>
      <c r="ABK163" s="1"/>
      <c r="ABL163" s="1"/>
      <c r="ABM163" s="1"/>
      <c r="ABN163" s="1"/>
      <c r="ABO163" s="1"/>
      <c r="ABP163" s="1"/>
      <c r="ABQ163" s="1"/>
      <c r="ABR163" s="1"/>
      <c r="ABS163" s="1"/>
      <c r="ABT163" s="1"/>
      <c r="ABU163" s="1"/>
      <c r="ABV163" s="1"/>
      <c r="ABW163" s="1"/>
      <c r="ABX163" s="1"/>
      <c r="ABY163" s="1"/>
      <c r="ABZ163" s="1"/>
      <c r="ACA163" s="1"/>
      <c r="ACB163" s="1"/>
      <c r="ACC163" s="1"/>
      <c r="ACD163" s="1"/>
      <c r="ACE163" s="1"/>
      <c r="ACF163" s="1"/>
      <c r="ACG163" s="1"/>
      <c r="ACH163" s="1"/>
      <c r="ACI163" s="1"/>
      <c r="ACJ163" s="1"/>
      <c r="ACK163" s="1"/>
      <c r="ACL163" s="1"/>
      <c r="ACM163" s="1"/>
      <c r="ACN163" s="1"/>
      <c r="ACO163" s="1"/>
      <c r="ACP163" s="1"/>
      <c r="ACQ163" s="1"/>
      <c r="ACR163" s="1"/>
      <c r="ACS163" s="1"/>
      <c r="ACT163" s="1"/>
      <c r="ACU163" s="1"/>
      <c r="ACV163" s="1"/>
      <c r="ACW163" s="1"/>
      <c r="ACX163" s="1"/>
      <c r="ACY163" s="1"/>
      <c r="ACZ163" s="1"/>
      <c r="ADA163" s="1"/>
      <c r="ADB163" s="1"/>
      <c r="ADC163" s="1"/>
      <c r="ADD163" s="1"/>
      <c r="ADE163" s="1"/>
      <c r="ADF163" s="1"/>
      <c r="ADG163" s="1"/>
      <c r="ADH163" s="1"/>
      <c r="ADI163" s="1"/>
      <c r="ADJ163" s="1"/>
      <c r="ADK163" s="1"/>
      <c r="ADL163" s="1"/>
      <c r="ADM163" s="1"/>
      <c r="ADN163" s="1"/>
      <c r="ADO163" s="1"/>
      <c r="ADP163" s="1"/>
      <c r="ADQ163" s="1"/>
      <c r="ADR163" s="1"/>
      <c r="ADS163" s="1"/>
      <c r="ADT163" s="1"/>
      <c r="ADU163" s="1"/>
      <c r="ADV163" s="1"/>
      <c r="ADW163" s="1"/>
      <c r="ADX163" s="1"/>
      <c r="ADY163" s="1"/>
      <c r="ADZ163" s="1"/>
      <c r="AEA163" s="1"/>
      <c r="AEB163" s="1"/>
      <c r="AEC163" s="1"/>
      <c r="AED163" s="1"/>
      <c r="AEE163" s="1"/>
      <c r="AEF163" s="1"/>
      <c r="AEG163" s="1"/>
      <c r="AEH163" s="1"/>
      <c r="AEI163" s="1"/>
      <c r="AEJ163" s="1"/>
      <c r="AEK163" s="1"/>
      <c r="AEL163" s="1"/>
      <c r="AEM163" s="1"/>
      <c r="AEN163" s="1"/>
      <c r="AEO163" s="1"/>
      <c r="AEP163" s="1"/>
      <c r="AEQ163" s="1"/>
      <c r="AER163" s="1"/>
      <c r="AES163" s="1"/>
      <c r="AET163" s="1"/>
      <c r="AEU163" s="1"/>
      <c r="AEV163" s="1"/>
      <c r="AEW163" s="1"/>
      <c r="AEX163" s="1"/>
      <c r="AEY163" s="1"/>
      <c r="AEZ163" s="1"/>
      <c r="AFA163" s="1"/>
      <c r="AFB163" s="1"/>
      <c r="AFC163" s="1"/>
      <c r="AFD163" s="1"/>
      <c r="AFE163" s="1"/>
      <c r="AFF163" s="1"/>
      <c r="AFG163" s="1"/>
      <c r="AFH163" s="1"/>
      <c r="AFI163" s="1"/>
      <c r="AFJ163" s="1"/>
      <c r="AFK163" s="1"/>
      <c r="AFL163" s="1"/>
      <c r="AFM163" s="1"/>
      <c r="AFN163" s="1"/>
      <c r="AFO163" s="1"/>
      <c r="AFP163" s="1"/>
      <c r="AFQ163" s="1"/>
      <c r="AFR163" s="1"/>
      <c r="AFS163" s="1"/>
      <c r="AFT163" s="1"/>
      <c r="AFU163" s="1"/>
      <c r="AFV163" s="1"/>
      <c r="AFW163" s="1"/>
      <c r="AFX163" s="1"/>
      <c r="AFY163" s="1"/>
      <c r="AFZ163" s="1"/>
      <c r="AGA163" s="1"/>
      <c r="AGB163" s="1"/>
      <c r="AGC163" s="1"/>
      <c r="AGD163" s="1"/>
      <c r="AGE163" s="1"/>
      <c r="AGF163" s="1"/>
      <c r="AGG163" s="1"/>
      <c r="AGH163" s="1"/>
      <c r="AGI163" s="1"/>
      <c r="AGJ163" s="1"/>
      <c r="AGK163" s="1"/>
      <c r="AGL163" s="1"/>
      <c r="AGM163" s="1"/>
      <c r="AGN163" s="1"/>
      <c r="AGO163" s="1"/>
      <c r="AGP163" s="1"/>
      <c r="AGQ163" s="1"/>
      <c r="AGR163" s="1"/>
      <c r="AGS163" s="1"/>
      <c r="AGT163" s="1"/>
      <c r="AGU163" s="1"/>
      <c r="AGV163" s="1"/>
      <c r="AGW163" s="1"/>
      <c r="AGX163" s="1"/>
      <c r="AGY163" s="1"/>
      <c r="AGZ163" s="1"/>
      <c r="AHA163" s="1"/>
      <c r="AHB163" s="1"/>
      <c r="AHC163" s="1"/>
      <c r="AHD163" s="1"/>
      <c r="AHE163" s="1"/>
      <c r="AHF163" s="1"/>
      <c r="AHG163" s="1"/>
      <c r="AHH163" s="1"/>
      <c r="AHI163" s="1"/>
      <c r="AHJ163" s="1"/>
      <c r="AHK163" s="1"/>
      <c r="AHL163" s="1"/>
      <c r="AHM163" s="1"/>
      <c r="AHN163" s="1"/>
      <c r="AHO163" s="1"/>
      <c r="AHP163" s="1"/>
      <c r="AHQ163" s="1"/>
      <c r="AHR163" s="1"/>
      <c r="AHS163" s="1"/>
      <c r="AHT163" s="1"/>
      <c r="AHU163" s="1"/>
      <c r="AHV163" s="1"/>
      <c r="AHW163" s="1"/>
      <c r="AHX163" s="1"/>
      <c r="AHY163" s="1"/>
      <c r="AHZ163" s="1"/>
      <c r="AIA163" s="1"/>
      <c r="AIB163" s="1"/>
      <c r="AIC163" s="1"/>
      <c r="AID163" s="1"/>
      <c r="AIE163" s="1"/>
      <c r="AIF163" s="1"/>
      <c r="AIG163" s="1"/>
      <c r="AIH163" s="1"/>
      <c r="AII163" s="1"/>
      <c r="AIJ163" s="1"/>
      <c r="AIK163" s="1"/>
      <c r="AIL163" s="1"/>
      <c r="AIM163" s="1"/>
      <c r="AIN163" s="1"/>
      <c r="AIO163" s="1"/>
      <c r="AIP163" s="1"/>
      <c r="AIQ163" s="1"/>
      <c r="AIR163" s="1"/>
      <c r="AIS163" s="1"/>
      <c r="AIT163" s="1"/>
      <c r="AIU163" s="1"/>
      <c r="AIV163" s="1"/>
      <c r="AIW163" s="1"/>
      <c r="AIX163" s="1"/>
      <c r="AIY163" s="1"/>
      <c r="AIZ163" s="1"/>
      <c r="AJA163" s="1"/>
      <c r="AJB163" s="1"/>
      <c r="AJC163" s="1"/>
      <c r="AJD163" s="1"/>
      <c r="AJE163" s="1"/>
      <c r="AJF163" s="1"/>
      <c r="AJG163" s="1"/>
      <c r="AJH163" s="1"/>
      <c r="AJI163" s="1"/>
      <c r="AJJ163" s="1"/>
      <c r="AJK163" s="1"/>
      <c r="AJL163" s="1"/>
      <c r="AJM163" s="1"/>
      <c r="AJN163" s="1"/>
      <c r="AJO163" s="1"/>
      <c r="AJP163" s="1"/>
      <c r="AJQ163" s="1"/>
      <c r="AJR163" s="1"/>
      <c r="AJS163" s="1"/>
      <c r="AJT163" s="1"/>
      <c r="AJU163" s="1"/>
      <c r="AJV163" s="1"/>
      <c r="AJW163" s="1"/>
      <c r="AJX163" s="1"/>
      <c r="AJY163" s="1"/>
      <c r="AJZ163" s="1"/>
      <c r="AKA163" s="1"/>
      <c r="AKB163" s="1"/>
      <c r="AKC163" s="1"/>
      <c r="AKD163" s="1"/>
      <c r="AKE163" s="1"/>
      <c r="AKF163" s="1"/>
      <c r="AKG163" s="1"/>
      <c r="AKH163" s="1"/>
      <c r="AKI163" s="1"/>
      <c r="AKJ163" s="1"/>
      <c r="AKK163" s="1"/>
      <c r="AKL163" s="1"/>
      <c r="AKM163" s="1"/>
      <c r="AKN163" s="1"/>
      <c r="AKO163" s="1"/>
      <c r="AKP163" s="1"/>
      <c r="AKQ163" s="1"/>
      <c r="AKR163" s="1"/>
      <c r="AKS163" s="1"/>
      <c r="AKT163" s="1"/>
      <c r="AKU163" s="1"/>
      <c r="AKV163" s="1"/>
      <c r="AKW163" s="1"/>
      <c r="AKX163" s="1"/>
      <c r="AKY163" s="1"/>
      <c r="AKZ163" s="1"/>
      <c r="ALA163" s="1"/>
      <c r="ALB163" s="1"/>
      <c r="ALC163" s="1"/>
      <c r="ALD163" s="1"/>
      <c r="ALE163" s="1"/>
      <c r="ALF163" s="1"/>
      <c r="ALG163" s="1"/>
      <c r="ALH163" s="1"/>
      <c r="ALI163" s="1"/>
      <c r="ALJ163" s="1"/>
      <c r="ALK163" s="1"/>
      <c r="ALL163" s="1"/>
      <c r="ALM163" s="1"/>
      <c r="ALN163" s="1"/>
      <c r="ALO163" s="1"/>
      <c r="ALP163" s="1"/>
      <c r="ALQ163" s="1"/>
      <c r="ALR163" s="1"/>
      <c r="ALS163" s="1"/>
      <c r="ALT163" s="1"/>
      <c r="ALU163" s="1"/>
      <c r="ALV163" s="1"/>
      <c r="ALW163" s="1"/>
      <c r="ALX163" s="1"/>
      <c r="ALY163" s="1"/>
      <c r="ALZ163" s="1"/>
      <c r="AMA163" s="1"/>
      <c r="AMB163" s="1"/>
      <c r="AMC163" s="1"/>
      <c r="AMD163" s="1"/>
      <c r="AME163" s="1"/>
      <c r="AMF163" s="1"/>
      <c r="AMG163" s="1"/>
      <c r="AMH163" s="1"/>
      <c r="AMI163" s="1"/>
      <c r="AMJ163" s="1"/>
      <c r="AMK163" s="1"/>
    </row>
    <row r="164" spans="1:1025" s="53" customFormat="1">
      <c r="A164" s="173"/>
      <c r="B164" s="162" t="s">
        <v>1135</v>
      </c>
      <c r="C164" s="163" t="s">
        <v>1143</v>
      </c>
      <c r="D164" s="163">
        <v>11.78</v>
      </c>
      <c r="E164" s="1"/>
      <c r="F164" s="1"/>
      <c r="G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  <c r="JA164" s="1"/>
      <c r="JB164" s="1"/>
      <c r="JC164" s="1"/>
      <c r="JD164" s="1"/>
      <c r="JE164" s="1"/>
      <c r="JF164" s="1"/>
      <c r="JG164" s="1"/>
      <c r="JH164" s="1"/>
      <c r="JI164" s="1"/>
      <c r="JJ164" s="1"/>
      <c r="JK164" s="1"/>
      <c r="JL164" s="1"/>
      <c r="JM164" s="1"/>
      <c r="JN164" s="1"/>
      <c r="JO164" s="1"/>
      <c r="JP164" s="1"/>
      <c r="JQ164" s="1"/>
      <c r="JR164" s="1"/>
      <c r="JS164" s="1"/>
      <c r="JT164" s="1"/>
      <c r="JU164" s="1"/>
      <c r="JV164" s="1"/>
      <c r="JW164" s="1"/>
      <c r="JX164" s="1"/>
      <c r="JY164" s="1"/>
      <c r="JZ164" s="1"/>
      <c r="KA164" s="1"/>
      <c r="KB164" s="1"/>
      <c r="KC164" s="1"/>
      <c r="KD164" s="1"/>
      <c r="KE164" s="1"/>
      <c r="KF164" s="1"/>
      <c r="KG164" s="1"/>
      <c r="KH164" s="1"/>
      <c r="KI164" s="1"/>
      <c r="KJ164" s="1"/>
      <c r="KK164" s="1"/>
      <c r="KL164" s="1"/>
      <c r="KM164" s="1"/>
      <c r="KN164" s="1"/>
      <c r="KO164" s="1"/>
      <c r="KP164" s="1"/>
      <c r="KQ164" s="1"/>
      <c r="KR164" s="1"/>
      <c r="KS164" s="1"/>
      <c r="KT164" s="1"/>
      <c r="KU164" s="1"/>
      <c r="KV164" s="1"/>
      <c r="KW164" s="1"/>
      <c r="KX164" s="1"/>
      <c r="KY164" s="1"/>
      <c r="KZ164" s="1"/>
      <c r="LA164" s="1"/>
      <c r="LB164" s="1"/>
      <c r="LC164" s="1"/>
      <c r="LD164" s="1"/>
      <c r="LE164" s="1"/>
      <c r="LF164" s="1"/>
      <c r="LG164" s="1"/>
      <c r="LH164" s="1"/>
      <c r="LI164" s="1"/>
      <c r="LJ164" s="1"/>
      <c r="LK164" s="1"/>
      <c r="LL164" s="1"/>
      <c r="LM164" s="1"/>
      <c r="LN164" s="1"/>
      <c r="LO164" s="1"/>
      <c r="LP164" s="1"/>
      <c r="LQ164" s="1"/>
      <c r="LR164" s="1"/>
      <c r="LS164" s="1"/>
      <c r="LT164" s="1"/>
      <c r="LU164" s="1"/>
      <c r="LV164" s="1"/>
      <c r="LW164" s="1"/>
      <c r="LX164" s="1"/>
      <c r="LY164" s="1"/>
      <c r="LZ164" s="1"/>
      <c r="MA164" s="1"/>
      <c r="MB164" s="1"/>
      <c r="MC164" s="1"/>
      <c r="MD164" s="1"/>
      <c r="ME164" s="1"/>
      <c r="MF164" s="1"/>
      <c r="MG164" s="1"/>
      <c r="MH164" s="1"/>
      <c r="MI164" s="1"/>
      <c r="MJ164" s="1"/>
      <c r="MK164" s="1"/>
      <c r="ML164" s="1"/>
      <c r="MM164" s="1"/>
      <c r="MN164" s="1"/>
      <c r="MO164" s="1"/>
      <c r="MP164" s="1"/>
      <c r="MQ164" s="1"/>
      <c r="MR164" s="1"/>
      <c r="MS164" s="1"/>
      <c r="MT164" s="1"/>
      <c r="MU164" s="1"/>
      <c r="MV164" s="1"/>
      <c r="MW164" s="1"/>
      <c r="MX164" s="1"/>
      <c r="MY164" s="1"/>
      <c r="MZ164" s="1"/>
      <c r="NA164" s="1"/>
      <c r="NB164" s="1"/>
      <c r="NC164" s="1"/>
      <c r="ND164" s="1"/>
      <c r="NE164" s="1"/>
      <c r="NF164" s="1"/>
      <c r="NG164" s="1"/>
      <c r="NH164" s="1"/>
      <c r="NI164" s="1"/>
      <c r="NJ164" s="1"/>
      <c r="NK164" s="1"/>
      <c r="NL164" s="1"/>
      <c r="NM164" s="1"/>
      <c r="NN164" s="1"/>
      <c r="NO164" s="1"/>
      <c r="NP164" s="1"/>
      <c r="NQ164" s="1"/>
      <c r="NR164" s="1"/>
      <c r="NS164" s="1"/>
      <c r="NT164" s="1"/>
      <c r="NU164" s="1"/>
      <c r="NV164" s="1"/>
      <c r="NW164" s="1"/>
      <c r="NX164" s="1"/>
      <c r="NY164" s="1"/>
      <c r="NZ164" s="1"/>
      <c r="OA164" s="1"/>
      <c r="OB164" s="1"/>
      <c r="OC164" s="1"/>
      <c r="OD164" s="1"/>
      <c r="OE164" s="1"/>
      <c r="OF164" s="1"/>
      <c r="OG164" s="1"/>
      <c r="OH164" s="1"/>
      <c r="OI164" s="1"/>
      <c r="OJ164" s="1"/>
      <c r="OK164" s="1"/>
      <c r="OL164" s="1"/>
      <c r="OM164" s="1"/>
      <c r="ON164" s="1"/>
      <c r="OO164" s="1"/>
      <c r="OP164" s="1"/>
      <c r="OQ164" s="1"/>
      <c r="OR164" s="1"/>
      <c r="OS164" s="1"/>
      <c r="OT164" s="1"/>
      <c r="OU164" s="1"/>
      <c r="OV164" s="1"/>
      <c r="OW164" s="1"/>
      <c r="OX164" s="1"/>
      <c r="OY164" s="1"/>
      <c r="OZ164" s="1"/>
      <c r="PA164" s="1"/>
      <c r="PB164" s="1"/>
      <c r="PC164" s="1"/>
      <c r="PD164" s="1"/>
      <c r="PE164" s="1"/>
      <c r="PF164" s="1"/>
      <c r="PG164" s="1"/>
      <c r="PH164" s="1"/>
      <c r="PI164" s="1"/>
      <c r="PJ164" s="1"/>
      <c r="PK164" s="1"/>
      <c r="PL164" s="1"/>
      <c r="PM164" s="1"/>
      <c r="PN164" s="1"/>
      <c r="PO164" s="1"/>
      <c r="PP164" s="1"/>
      <c r="PQ164" s="1"/>
      <c r="PR164" s="1"/>
      <c r="PS164" s="1"/>
      <c r="PT164" s="1"/>
      <c r="PU164" s="1"/>
      <c r="PV164" s="1"/>
      <c r="PW164" s="1"/>
      <c r="PX164" s="1"/>
      <c r="PY164" s="1"/>
      <c r="PZ164" s="1"/>
      <c r="QA164" s="1"/>
      <c r="QB164" s="1"/>
      <c r="QC164" s="1"/>
      <c r="QD164" s="1"/>
      <c r="QE164" s="1"/>
      <c r="QF164" s="1"/>
      <c r="QG164" s="1"/>
      <c r="QH164" s="1"/>
      <c r="QI164" s="1"/>
      <c r="QJ164" s="1"/>
      <c r="QK164" s="1"/>
      <c r="QL164" s="1"/>
      <c r="QM164" s="1"/>
      <c r="QN164" s="1"/>
      <c r="QO164" s="1"/>
      <c r="QP164" s="1"/>
      <c r="QQ164" s="1"/>
      <c r="QR164" s="1"/>
      <c r="QS164" s="1"/>
      <c r="QT164" s="1"/>
      <c r="QU164" s="1"/>
      <c r="QV164" s="1"/>
      <c r="QW164" s="1"/>
      <c r="QX164" s="1"/>
      <c r="QY164" s="1"/>
      <c r="QZ164" s="1"/>
      <c r="RA164" s="1"/>
      <c r="RB164" s="1"/>
      <c r="RC164" s="1"/>
      <c r="RD164" s="1"/>
      <c r="RE164" s="1"/>
      <c r="RF164" s="1"/>
      <c r="RG164" s="1"/>
      <c r="RH164" s="1"/>
      <c r="RI164" s="1"/>
      <c r="RJ164" s="1"/>
      <c r="RK164" s="1"/>
      <c r="RL164" s="1"/>
      <c r="RM164" s="1"/>
      <c r="RN164" s="1"/>
      <c r="RO164" s="1"/>
      <c r="RP164" s="1"/>
      <c r="RQ164" s="1"/>
      <c r="RR164" s="1"/>
      <c r="RS164" s="1"/>
      <c r="RT164" s="1"/>
      <c r="RU164" s="1"/>
      <c r="RV164" s="1"/>
      <c r="RW164" s="1"/>
      <c r="RX164" s="1"/>
      <c r="RY164" s="1"/>
      <c r="RZ164" s="1"/>
      <c r="SA164" s="1"/>
      <c r="SB164" s="1"/>
      <c r="SC164" s="1"/>
      <c r="SD164" s="1"/>
      <c r="SE164" s="1"/>
      <c r="SF164" s="1"/>
      <c r="SG164" s="1"/>
      <c r="SH164" s="1"/>
      <c r="SI164" s="1"/>
      <c r="SJ164" s="1"/>
      <c r="SK164" s="1"/>
      <c r="SL164" s="1"/>
      <c r="SM164" s="1"/>
      <c r="SN164" s="1"/>
      <c r="SO164" s="1"/>
      <c r="SP164" s="1"/>
      <c r="SQ164" s="1"/>
      <c r="SR164" s="1"/>
      <c r="SS164" s="1"/>
      <c r="ST164" s="1"/>
      <c r="SU164" s="1"/>
      <c r="SV164" s="1"/>
      <c r="SW164" s="1"/>
      <c r="SX164" s="1"/>
      <c r="SY164" s="1"/>
      <c r="SZ164" s="1"/>
      <c r="TA164" s="1"/>
      <c r="TB164" s="1"/>
      <c r="TC164" s="1"/>
      <c r="TD164" s="1"/>
      <c r="TE164" s="1"/>
      <c r="TF164" s="1"/>
      <c r="TG164" s="1"/>
      <c r="TH164" s="1"/>
      <c r="TI164" s="1"/>
      <c r="TJ164" s="1"/>
      <c r="TK164" s="1"/>
      <c r="TL164" s="1"/>
      <c r="TM164" s="1"/>
      <c r="TN164" s="1"/>
      <c r="TO164" s="1"/>
      <c r="TP164" s="1"/>
      <c r="TQ164" s="1"/>
      <c r="TR164" s="1"/>
      <c r="TS164" s="1"/>
      <c r="TT164" s="1"/>
      <c r="TU164" s="1"/>
      <c r="TV164" s="1"/>
      <c r="TW164" s="1"/>
      <c r="TX164" s="1"/>
      <c r="TY164" s="1"/>
      <c r="TZ164" s="1"/>
      <c r="UA164" s="1"/>
      <c r="UB164" s="1"/>
      <c r="UC164" s="1"/>
      <c r="UD164" s="1"/>
      <c r="UE164" s="1"/>
      <c r="UF164" s="1"/>
      <c r="UG164" s="1"/>
      <c r="UH164" s="1"/>
      <c r="UI164" s="1"/>
      <c r="UJ164" s="1"/>
      <c r="UK164" s="1"/>
      <c r="UL164" s="1"/>
      <c r="UM164" s="1"/>
      <c r="UN164" s="1"/>
      <c r="UO164" s="1"/>
      <c r="UP164" s="1"/>
      <c r="UQ164" s="1"/>
      <c r="UR164" s="1"/>
      <c r="US164" s="1"/>
      <c r="UT164" s="1"/>
      <c r="UU164" s="1"/>
      <c r="UV164" s="1"/>
      <c r="UW164" s="1"/>
      <c r="UX164" s="1"/>
      <c r="UY164" s="1"/>
      <c r="UZ164" s="1"/>
      <c r="VA164" s="1"/>
      <c r="VB164" s="1"/>
      <c r="VC164" s="1"/>
      <c r="VD164" s="1"/>
      <c r="VE164" s="1"/>
      <c r="VF164" s="1"/>
      <c r="VG164" s="1"/>
      <c r="VH164" s="1"/>
      <c r="VI164" s="1"/>
      <c r="VJ164" s="1"/>
      <c r="VK164" s="1"/>
      <c r="VL164" s="1"/>
      <c r="VM164" s="1"/>
      <c r="VN164" s="1"/>
      <c r="VO164" s="1"/>
      <c r="VP164" s="1"/>
      <c r="VQ164" s="1"/>
      <c r="VR164" s="1"/>
      <c r="VS164" s="1"/>
      <c r="VT164" s="1"/>
      <c r="VU164" s="1"/>
      <c r="VV164" s="1"/>
      <c r="VW164" s="1"/>
      <c r="VX164" s="1"/>
      <c r="VY164" s="1"/>
      <c r="VZ164" s="1"/>
      <c r="WA164" s="1"/>
      <c r="WB164" s="1"/>
      <c r="WC164" s="1"/>
      <c r="WD164" s="1"/>
      <c r="WE164" s="1"/>
      <c r="WF164" s="1"/>
      <c r="WG164" s="1"/>
      <c r="WH164" s="1"/>
      <c r="WI164" s="1"/>
      <c r="WJ164" s="1"/>
      <c r="WK164" s="1"/>
      <c r="WL164" s="1"/>
      <c r="WM164" s="1"/>
      <c r="WN164" s="1"/>
      <c r="WO164" s="1"/>
      <c r="WP164" s="1"/>
      <c r="WQ164" s="1"/>
      <c r="WR164" s="1"/>
      <c r="WS164" s="1"/>
      <c r="WT164" s="1"/>
      <c r="WU164" s="1"/>
      <c r="WV164" s="1"/>
      <c r="WW164" s="1"/>
      <c r="WX164" s="1"/>
      <c r="WY164" s="1"/>
      <c r="WZ164" s="1"/>
      <c r="XA164" s="1"/>
      <c r="XB164" s="1"/>
      <c r="XC164" s="1"/>
      <c r="XD164" s="1"/>
      <c r="XE164" s="1"/>
      <c r="XF164" s="1"/>
      <c r="XG164" s="1"/>
      <c r="XH164" s="1"/>
      <c r="XI164" s="1"/>
      <c r="XJ164" s="1"/>
      <c r="XK164" s="1"/>
      <c r="XL164" s="1"/>
      <c r="XM164" s="1"/>
      <c r="XN164" s="1"/>
      <c r="XO164" s="1"/>
      <c r="XP164" s="1"/>
      <c r="XQ164" s="1"/>
      <c r="XR164" s="1"/>
      <c r="XS164" s="1"/>
      <c r="XT164" s="1"/>
      <c r="XU164" s="1"/>
      <c r="XV164" s="1"/>
      <c r="XW164" s="1"/>
      <c r="XX164" s="1"/>
      <c r="XY164" s="1"/>
      <c r="XZ164" s="1"/>
      <c r="YA164" s="1"/>
      <c r="YB164" s="1"/>
      <c r="YC164" s="1"/>
      <c r="YD164" s="1"/>
      <c r="YE164" s="1"/>
      <c r="YF164" s="1"/>
      <c r="YG164" s="1"/>
      <c r="YH164" s="1"/>
      <c r="YI164" s="1"/>
      <c r="YJ164" s="1"/>
      <c r="YK164" s="1"/>
      <c r="YL164" s="1"/>
      <c r="YM164" s="1"/>
      <c r="YN164" s="1"/>
      <c r="YO164" s="1"/>
      <c r="YP164" s="1"/>
      <c r="YQ164" s="1"/>
      <c r="YR164" s="1"/>
      <c r="YS164" s="1"/>
      <c r="YT164" s="1"/>
      <c r="YU164" s="1"/>
      <c r="YV164" s="1"/>
      <c r="YW164" s="1"/>
      <c r="YX164" s="1"/>
      <c r="YY164" s="1"/>
      <c r="YZ164" s="1"/>
      <c r="ZA164" s="1"/>
      <c r="ZB164" s="1"/>
      <c r="ZC164" s="1"/>
      <c r="ZD164" s="1"/>
      <c r="ZE164" s="1"/>
      <c r="ZF164" s="1"/>
      <c r="ZG164" s="1"/>
      <c r="ZH164" s="1"/>
      <c r="ZI164" s="1"/>
      <c r="ZJ164" s="1"/>
      <c r="ZK164" s="1"/>
      <c r="ZL164" s="1"/>
      <c r="ZM164" s="1"/>
      <c r="ZN164" s="1"/>
      <c r="ZO164" s="1"/>
      <c r="ZP164" s="1"/>
      <c r="ZQ164" s="1"/>
      <c r="ZR164" s="1"/>
      <c r="ZS164" s="1"/>
      <c r="ZT164" s="1"/>
      <c r="ZU164" s="1"/>
      <c r="ZV164" s="1"/>
      <c r="ZW164" s="1"/>
      <c r="ZX164" s="1"/>
      <c r="ZY164" s="1"/>
      <c r="ZZ164" s="1"/>
      <c r="AAA164" s="1"/>
      <c r="AAB164" s="1"/>
      <c r="AAC164" s="1"/>
      <c r="AAD164" s="1"/>
      <c r="AAE164" s="1"/>
      <c r="AAF164" s="1"/>
      <c r="AAG164" s="1"/>
      <c r="AAH164" s="1"/>
      <c r="AAI164" s="1"/>
      <c r="AAJ164" s="1"/>
      <c r="AAK164" s="1"/>
      <c r="AAL164" s="1"/>
      <c r="AAM164" s="1"/>
      <c r="AAN164" s="1"/>
      <c r="AAO164" s="1"/>
      <c r="AAP164" s="1"/>
      <c r="AAQ164" s="1"/>
      <c r="AAR164" s="1"/>
      <c r="AAS164" s="1"/>
      <c r="AAT164" s="1"/>
      <c r="AAU164" s="1"/>
      <c r="AAV164" s="1"/>
      <c r="AAW164" s="1"/>
      <c r="AAX164" s="1"/>
      <c r="AAY164" s="1"/>
      <c r="AAZ164" s="1"/>
      <c r="ABA164" s="1"/>
      <c r="ABB164" s="1"/>
      <c r="ABC164" s="1"/>
      <c r="ABD164" s="1"/>
      <c r="ABE164" s="1"/>
      <c r="ABF164" s="1"/>
      <c r="ABG164" s="1"/>
      <c r="ABH164" s="1"/>
      <c r="ABI164" s="1"/>
      <c r="ABJ164" s="1"/>
      <c r="ABK164" s="1"/>
      <c r="ABL164" s="1"/>
      <c r="ABM164" s="1"/>
      <c r="ABN164" s="1"/>
      <c r="ABO164" s="1"/>
      <c r="ABP164" s="1"/>
      <c r="ABQ164" s="1"/>
      <c r="ABR164" s="1"/>
      <c r="ABS164" s="1"/>
      <c r="ABT164" s="1"/>
      <c r="ABU164" s="1"/>
      <c r="ABV164" s="1"/>
      <c r="ABW164" s="1"/>
      <c r="ABX164" s="1"/>
      <c r="ABY164" s="1"/>
      <c r="ABZ164" s="1"/>
      <c r="ACA164" s="1"/>
      <c r="ACB164" s="1"/>
      <c r="ACC164" s="1"/>
      <c r="ACD164" s="1"/>
      <c r="ACE164" s="1"/>
      <c r="ACF164" s="1"/>
      <c r="ACG164" s="1"/>
      <c r="ACH164" s="1"/>
      <c r="ACI164" s="1"/>
      <c r="ACJ164" s="1"/>
      <c r="ACK164" s="1"/>
      <c r="ACL164" s="1"/>
      <c r="ACM164" s="1"/>
      <c r="ACN164" s="1"/>
      <c r="ACO164" s="1"/>
      <c r="ACP164" s="1"/>
      <c r="ACQ164" s="1"/>
      <c r="ACR164" s="1"/>
      <c r="ACS164" s="1"/>
      <c r="ACT164" s="1"/>
      <c r="ACU164" s="1"/>
      <c r="ACV164" s="1"/>
      <c r="ACW164" s="1"/>
      <c r="ACX164" s="1"/>
      <c r="ACY164" s="1"/>
      <c r="ACZ164" s="1"/>
      <c r="ADA164" s="1"/>
      <c r="ADB164" s="1"/>
      <c r="ADC164" s="1"/>
      <c r="ADD164" s="1"/>
      <c r="ADE164" s="1"/>
      <c r="ADF164" s="1"/>
      <c r="ADG164" s="1"/>
      <c r="ADH164" s="1"/>
      <c r="ADI164" s="1"/>
      <c r="ADJ164" s="1"/>
      <c r="ADK164" s="1"/>
      <c r="ADL164" s="1"/>
      <c r="ADM164" s="1"/>
      <c r="ADN164" s="1"/>
      <c r="ADO164" s="1"/>
      <c r="ADP164" s="1"/>
      <c r="ADQ164" s="1"/>
      <c r="ADR164" s="1"/>
      <c r="ADS164" s="1"/>
      <c r="ADT164" s="1"/>
      <c r="ADU164" s="1"/>
      <c r="ADV164" s="1"/>
      <c r="ADW164" s="1"/>
      <c r="ADX164" s="1"/>
      <c r="ADY164" s="1"/>
      <c r="ADZ164" s="1"/>
      <c r="AEA164" s="1"/>
      <c r="AEB164" s="1"/>
      <c r="AEC164" s="1"/>
      <c r="AED164" s="1"/>
      <c r="AEE164" s="1"/>
      <c r="AEF164" s="1"/>
      <c r="AEG164" s="1"/>
      <c r="AEH164" s="1"/>
      <c r="AEI164" s="1"/>
      <c r="AEJ164" s="1"/>
      <c r="AEK164" s="1"/>
      <c r="AEL164" s="1"/>
      <c r="AEM164" s="1"/>
      <c r="AEN164" s="1"/>
      <c r="AEO164" s="1"/>
      <c r="AEP164" s="1"/>
      <c r="AEQ164" s="1"/>
      <c r="AER164" s="1"/>
      <c r="AES164" s="1"/>
      <c r="AET164" s="1"/>
      <c r="AEU164" s="1"/>
      <c r="AEV164" s="1"/>
      <c r="AEW164" s="1"/>
      <c r="AEX164" s="1"/>
      <c r="AEY164" s="1"/>
      <c r="AEZ164" s="1"/>
      <c r="AFA164" s="1"/>
      <c r="AFB164" s="1"/>
      <c r="AFC164" s="1"/>
      <c r="AFD164" s="1"/>
      <c r="AFE164" s="1"/>
      <c r="AFF164" s="1"/>
      <c r="AFG164" s="1"/>
      <c r="AFH164" s="1"/>
      <c r="AFI164" s="1"/>
      <c r="AFJ164" s="1"/>
      <c r="AFK164" s="1"/>
      <c r="AFL164" s="1"/>
      <c r="AFM164" s="1"/>
      <c r="AFN164" s="1"/>
      <c r="AFO164" s="1"/>
      <c r="AFP164" s="1"/>
      <c r="AFQ164" s="1"/>
      <c r="AFR164" s="1"/>
      <c r="AFS164" s="1"/>
      <c r="AFT164" s="1"/>
      <c r="AFU164" s="1"/>
      <c r="AFV164" s="1"/>
      <c r="AFW164" s="1"/>
      <c r="AFX164" s="1"/>
      <c r="AFY164" s="1"/>
      <c r="AFZ164" s="1"/>
      <c r="AGA164" s="1"/>
      <c r="AGB164" s="1"/>
      <c r="AGC164" s="1"/>
      <c r="AGD164" s="1"/>
      <c r="AGE164" s="1"/>
      <c r="AGF164" s="1"/>
      <c r="AGG164" s="1"/>
      <c r="AGH164" s="1"/>
      <c r="AGI164" s="1"/>
      <c r="AGJ164" s="1"/>
      <c r="AGK164" s="1"/>
      <c r="AGL164" s="1"/>
      <c r="AGM164" s="1"/>
      <c r="AGN164" s="1"/>
      <c r="AGO164" s="1"/>
      <c r="AGP164" s="1"/>
      <c r="AGQ164" s="1"/>
      <c r="AGR164" s="1"/>
      <c r="AGS164" s="1"/>
      <c r="AGT164" s="1"/>
      <c r="AGU164" s="1"/>
      <c r="AGV164" s="1"/>
      <c r="AGW164" s="1"/>
      <c r="AGX164" s="1"/>
      <c r="AGY164" s="1"/>
      <c r="AGZ164" s="1"/>
      <c r="AHA164" s="1"/>
      <c r="AHB164" s="1"/>
      <c r="AHC164" s="1"/>
      <c r="AHD164" s="1"/>
      <c r="AHE164" s="1"/>
      <c r="AHF164" s="1"/>
      <c r="AHG164" s="1"/>
      <c r="AHH164" s="1"/>
      <c r="AHI164" s="1"/>
      <c r="AHJ164" s="1"/>
      <c r="AHK164" s="1"/>
      <c r="AHL164" s="1"/>
      <c r="AHM164" s="1"/>
      <c r="AHN164" s="1"/>
      <c r="AHO164" s="1"/>
      <c r="AHP164" s="1"/>
      <c r="AHQ164" s="1"/>
      <c r="AHR164" s="1"/>
      <c r="AHS164" s="1"/>
      <c r="AHT164" s="1"/>
      <c r="AHU164" s="1"/>
      <c r="AHV164" s="1"/>
      <c r="AHW164" s="1"/>
      <c r="AHX164" s="1"/>
      <c r="AHY164" s="1"/>
      <c r="AHZ164" s="1"/>
      <c r="AIA164" s="1"/>
      <c r="AIB164" s="1"/>
      <c r="AIC164" s="1"/>
      <c r="AID164" s="1"/>
      <c r="AIE164" s="1"/>
      <c r="AIF164" s="1"/>
      <c r="AIG164" s="1"/>
      <c r="AIH164" s="1"/>
      <c r="AII164" s="1"/>
      <c r="AIJ164" s="1"/>
      <c r="AIK164" s="1"/>
      <c r="AIL164" s="1"/>
      <c r="AIM164" s="1"/>
      <c r="AIN164" s="1"/>
      <c r="AIO164" s="1"/>
      <c r="AIP164" s="1"/>
      <c r="AIQ164" s="1"/>
      <c r="AIR164" s="1"/>
      <c r="AIS164" s="1"/>
      <c r="AIT164" s="1"/>
      <c r="AIU164" s="1"/>
      <c r="AIV164" s="1"/>
      <c r="AIW164" s="1"/>
      <c r="AIX164" s="1"/>
      <c r="AIY164" s="1"/>
      <c r="AIZ164" s="1"/>
      <c r="AJA164" s="1"/>
      <c r="AJB164" s="1"/>
      <c r="AJC164" s="1"/>
      <c r="AJD164" s="1"/>
      <c r="AJE164" s="1"/>
      <c r="AJF164" s="1"/>
      <c r="AJG164" s="1"/>
      <c r="AJH164" s="1"/>
      <c r="AJI164" s="1"/>
      <c r="AJJ164" s="1"/>
      <c r="AJK164" s="1"/>
      <c r="AJL164" s="1"/>
      <c r="AJM164" s="1"/>
      <c r="AJN164" s="1"/>
      <c r="AJO164" s="1"/>
      <c r="AJP164" s="1"/>
      <c r="AJQ164" s="1"/>
      <c r="AJR164" s="1"/>
      <c r="AJS164" s="1"/>
      <c r="AJT164" s="1"/>
      <c r="AJU164" s="1"/>
      <c r="AJV164" s="1"/>
      <c r="AJW164" s="1"/>
      <c r="AJX164" s="1"/>
      <c r="AJY164" s="1"/>
      <c r="AJZ164" s="1"/>
      <c r="AKA164" s="1"/>
      <c r="AKB164" s="1"/>
      <c r="AKC164" s="1"/>
      <c r="AKD164" s="1"/>
      <c r="AKE164" s="1"/>
      <c r="AKF164" s="1"/>
      <c r="AKG164" s="1"/>
      <c r="AKH164" s="1"/>
      <c r="AKI164" s="1"/>
      <c r="AKJ164" s="1"/>
      <c r="AKK164" s="1"/>
      <c r="AKL164" s="1"/>
      <c r="AKM164" s="1"/>
      <c r="AKN164" s="1"/>
      <c r="AKO164" s="1"/>
      <c r="AKP164" s="1"/>
      <c r="AKQ164" s="1"/>
      <c r="AKR164" s="1"/>
      <c r="AKS164" s="1"/>
      <c r="AKT164" s="1"/>
      <c r="AKU164" s="1"/>
      <c r="AKV164" s="1"/>
      <c r="AKW164" s="1"/>
      <c r="AKX164" s="1"/>
      <c r="AKY164" s="1"/>
      <c r="AKZ164" s="1"/>
      <c r="ALA164" s="1"/>
      <c r="ALB164" s="1"/>
      <c r="ALC164" s="1"/>
      <c r="ALD164" s="1"/>
      <c r="ALE164" s="1"/>
      <c r="ALF164" s="1"/>
      <c r="ALG164" s="1"/>
      <c r="ALH164" s="1"/>
      <c r="ALI164" s="1"/>
      <c r="ALJ164" s="1"/>
      <c r="ALK164" s="1"/>
      <c r="ALL164" s="1"/>
      <c r="ALM164" s="1"/>
      <c r="ALN164" s="1"/>
      <c r="ALO164" s="1"/>
      <c r="ALP164" s="1"/>
      <c r="ALQ164" s="1"/>
      <c r="ALR164" s="1"/>
      <c r="ALS164" s="1"/>
      <c r="ALT164" s="1"/>
      <c r="ALU164" s="1"/>
      <c r="ALV164" s="1"/>
      <c r="ALW164" s="1"/>
      <c r="ALX164" s="1"/>
      <c r="ALY164" s="1"/>
      <c r="ALZ164" s="1"/>
      <c r="AMA164" s="1"/>
      <c r="AMB164" s="1"/>
      <c r="AMC164" s="1"/>
      <c r="AMD164" s="1"/>
      <c r="AME164" s="1"/>
      <c r="AMF164" s="1"/>
      <c r="AMG164" s="1"/>
      <c r="AMH164" s="1"/>
      <c r="AMI164" s="1"/>
      <c r="AMJ164" s="1"/>
      <c r="AMK164" s="1"/>
    </row>
    <row r="165" spans="1:1025" s="53" customFormat="1">
      <c r="A165" s="173"/>
      <c r="B165" s="162" t="s">
        <v>1136</v>
      </c>
      <c r="C165" s="163" t="s">
        <v>1143</v>
      </c>
      <c r="D165" s="163">
        <v>23.41</v>
      </c>
      <c r="E165" s="1"/>
      <c r="F165" s="1"/>
      <c r="G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  <c r="JL165" s="1"/>
      <c r="JM165" s="1"/>
      <c r="JN165" s="1"/>
      <c r="JO165" s="1"/>
      <c r="JP165" s="1"/>
      <c r="JQ165" s="1"/>
      <c r="JR165" s="1"/>
      <c r="JS165" s="1"/>
      <c r="JT165" s="1"/>
      <c r="JU165" s="1"/>
      <c r="JV165" s="1"/>
      <c r="JW165" s="1"/>
      <c r="JX165" s="1"/>
      <c r="JY165" s="1"/>
      <c r="JZ165" s="1"/>
      <c r="KA165" s="1"/>
      <c r="KB165" s="1"/>
      <c r="KC165" s="1"/>
      <c r="KD165" s="1"/>
      <c r="KE165" s="1"/>
      <c r="KF165" s="1"/>
      <c r="KG165" s="1"/>
      <c r="KH165" s="1"/>
      <c r="KI165" s="1"/>
      <c r="KJ165" s="1"/>
      <c r="KK165" s="1"/>
      <c r="KL165" s="1"/>
      <c r="KM165" s="1"/>
      <c r="KN165" s="1"/>
      <c r="KO165" s="1"/>
      <c r="KP165" s="1"/>
      <c r="KQ165" s="1"/>
      <c r="KR165" s="1"/>
      <c r="KS165" s="1"/>
      <c r="KT165" s="1"/>
      <c r="KU165" s="1"/>
      <c r="KV165" s="1"/>
      <c r="KW165" s="1"/>
      <c r="KX165" s="1"/>
      <c r="KY165" s="1"/>
      <c r="KZ165" s="1"/>
      <c r="LA165" s="1"/>
      <c r="LB165" s="1"/>
      <c r="LC165" s="1"/>
      <c r="LD165" s="1"/>
      <c r="LE165" s="1"/>
      <c r="LF165" s="1"/>
      <c r="LG165" s="1"/>
      <c r="LH165" s="1"/>
      <c r="LI165" s="1"/>
      <c r="LJ165" s="1"/>
      <c r="LK165" s="1"/>
      <c r="LL165" s="1"/>
      <c r="LM165" s="1"/>
      <c r="LN165" s="1"/>
      <c r="LO165" s="1"/>
      <c r="LP165" s="1"/>
      <c r="LQ165" s="1"/>
      <c r="LR165" s="1"/>
      <c r="LS165" s="1"/>
      <c r="LT165" s="1"/>
      <c r="LU165" s="1"/>
      <c r="LV165" s="1"/>
      <c r="LW165" s="1"/>
      <c r="LX165" s="1"/>
      <c r="LY165" s="1"/>
      <c r="LZ165" s="1"/>
      <c r="MA165" s="1"/>
      <c r="MB165" s="1"/>
      <c r="MC165" s="1"/>
      <c r="MD165" s="1"/>
      <c r="ME165" s="1"/>
      <c r="MF165" s="1"/>
      <c r="MG165" s="1"/>
      <c r="MH165" s="1"/>
      <c r="MI165" s="1"/>
      <c r="MJ165" s="1"/>
      <c r="MK165" s="1"/>
      <c r="ML165" s="1"/>
      <c r="MM165" s="1"/>
      <c r="MN165" s="1"/>
      <c r="MO165" s="1"/>
      <c r="MP165" s="1"/>
      <c r="MQ165" s="1"/>
      <c r="MR165" s="1"/>
      <c r="MS165" s="1"/>
      <c r="MT165" s="1"/>
      <c r="MU165" s="1"/>
      <c r="MV165" s="1"/>
      <c r="MW165" s="1"/>
      <c r="MX165" s="1"/>
      <c r="MY165" s="1"/>
      <c r="MZ165" s="1"/>
      <c r="NA165" s="1"/>
      <c r="NB165" s="1"/>
      <c r="NC165" s="1"/>
      <c r="ND165" s="1"/>
      <c r="NE165" s="1"/>
      <c r="NF165" s="1"/>
      <c r="NG165" s="1"/>
      <c r="NH165" s="1"/>
      <c r="NI165" s="1"/>
      <c r="NJ165" s="1"/>
      <c r="NK165" s="1"/>
      <c r="NL165" s="1"/>
      <c r="NM165" s="1"/>
      <c r="NN165" s="1"/>
      <c r="NO165" s="1"/>
      <c r="NP165" s="1"/>
      <c r="NQ165" s="1"/>
      <c r="NR165" s="1"/>
      <c r="NS165" s="1"/>
      <c r="NT165" s="1"/>
      <c r="NU165" s="1"/>
      <c r="NV165" s="1"/>
      <c r="NW165" s="1"/>
      <c r="NX165" s="1"/>
      <c r="NY165" s="1"/>
      <c r="NZ165" s="1"/>
      <c r="OA165" s="1"/>
      <c r="OB165" s="1"/>
      <c r="OC165" s="1"/>
      <c r="OD165" s="1"/>
      <c r="OE165" s="1"/>
      <c r="OF165" s="1"/>
      <c r="OG165" s="1"/>
      <c r="OH165" s="1"/>
      <c r="OI165" s="1"/>
      <c r="OJ165" s="1"/>
      <c r="OK165" s="1"/>
      <c r="OL165" s="1"/>
      <c r="OM165" s="1"/>
      <c r="ON165" s="1"/>
      <c r="OO165" s="1"/>
      <c r="OP165" s="1"/>
      <c r="OQ165" s="1"/>
      <c r="OR165" s="1"/>
      <c r="OS165" s="1"/>
      <c r="OT165" s="1"/>
      <c r="OU165" s="1"/>
      <c r="OV165" s="1"/>
      <c r="OW165" s="1"/>
      <c r="OX165" s="1"/>
      <c r="OY165" s="1"/>
      <c r="OZ165" s="1"/>
      <c r="PA165" s="1"/>
      <c r="PB165" s="1"/>
      <c r="PC165" s="1"/>
      <c r="PD165" s="1"/>
      <c r="PE165" s="1"/>
      <c r="PF165" s="1"/>
      <c r="PG165" s="1"/>
      <c r="PH165" s="1"/>
      <c r="PI165" s="1"/>
      <c r="PJ165" s="1"/>
      <c r="PK165" s="1"/>
      <c r="PL165" s="1"/>
      <c r="PM165" s="1"/>
      <c r="PN165" s="1"/>
      <c r="PO165" s="1"/>
      <c r="PP165" s="1"/>
      <c r="PQ165" s="1"/>
      <c r="PR165" s="1"/>
      <c r="PS165" s="1"/>
      <c r="PT165" s="1"/>
      <c r="PU165" s="1"/>
      <c r="PV165" s="1"/>
      <c r="PW165" s="1"/>
      <c r="PX165" s="1"/>
      <c r="PY165" s="1"/>
      <c r="PZ165" s="1"/>
      <c r="QA165" s="1"/>
      <c r="QB165" s="1"/>
      <c r="QC165" s="1"/>
      <c r="QD165" s="1"/>
      <c r="QE165" s="1"/>
      <c r="QF165" s="1"/>
      <c r="QG165" s="1"/>
      <c r="QH165" s="1"/>
      <c r="QI165" s="1"/>
      <c r="QJ165" s="1"/>
      <c r="QK165" s="1"/>
      <c r="QL165" s="1"/>
      <c r="QM165" s="1"/>
      <c r="QN165" s="1"/>
      <c r="QO165" s="1"/>
      <c r="QP165" s="1"/>
      <c r="QQ165" s="1"/>
      <c r="QR165" s="1"/>
      <c r="QS165" s="1"/>
      <c r="QT165" s="1"/>
      <c r="QU165" s="1"/>
      <c r="QV165" s="1"/>
      <c r="QW165" s="1"/>
      <c r="QX165" s="1"/>
      <c r="QY165" s="1"/>
      <c r="QZ165" s="1"/>
      <c r="RA165" s="1"/>
      <c r="RB165" s="1"/>
      <c r="RC165" s="1"/>
      <c r="RD165" s="1"/>
      <c r="RE165" s="1"/>
      <c r="RF165" s="1"/>
      <c r="RG165" s="1"/>
      <c r="RH165" s="1"/>
      <c r="RI165" s="1"/>
      <c r="RJ165" s="1"/>
      <c r="RK165" s="1"/>
      <c r="RL165" s="1"/>
      <c r="RM165" s="1"/>
      <c r="RN165" s="1"/>
      <c r="RO165" s="1"/>
      <c r="RP165" s="1"/>
      <c r="RQ165" s="1"/>
      <c r="RR165" s="1"/>
      <c r="RS165" s="1"/>
      <c r="RT165" s="1"/>
      <c r="RU165" s="1"/>
      <c r="RV165" s="1"/>
      <c r="RW165" s="1"/>
      <c r="RX165" s="1"/>
      <c r="RY165" s="1"/>
      <c r="RZ165" s="1"/>
      <c r="SA165" s="1"/>
      <c r="SB165" s="1"/>
      <c r="SC165" s="1"/>
      <c r="SD165" s="1"/>
      <c r="SE165" s="1"/>
      <c r="SF165" s="1"/>
      <c r="SG165" s="1"/>
      <c r="SH165" s="1"/>
      <c r="SI165" s="1"/>
      <c r="SJ165" s="1"/>
      <c r="SK165" s="1"/>
      <c r="SL165" s="1"/>
      <c r="SM165" s="1"/>
      <c r="SN165" s="1"/>
      <c r="SO165" s="1"/>
      <c r="SP165" s="1"/>
      <c r="SQ165" s="1"/>
      <c r="SR165" s="1"/>
      <c r="SS165" s="1"/>
      <c r="ST165" s="1"/>
      <c r="SU165" s="1"/>
      <c r="SV165" s="1"/>
      <c r="SW165" s="1"/>
      <c r="SX165" s="1"/>
      <c r="SY165" s="1"/>
      <c r="SZ165" s="1"/>
      <c r="TA165" s="1"/>
      <c r="TB165" s="1"/>
      <c r="TC165" s="1"/>
      <c r="TD165" s="1"/>
      <c r="TE165" s="1"/>
      <c r="TF165" s="1"/>
      <c r="TG165" s="1"/>
      <c r="TH165" s="1"/>
      <c r="TI165" s="1"/>
      <c r="TJ165" s="1"/>
      <c r="TK165" s="1"/>
      <c r="TL165" s="1"/>
      <c r="TM165" s="1"/>
      <c r="TN165" s="1"/>
      <c r="TO165" s="1"/>
      <c r="TP165" s="1"/>
      <c r="TQ165" s="1"/>
      <c r="TR165" s="1"/>
      <c r="TS165" s="1"/>
      <c r="TT165" s="1"/>
      <c r="TU165" s="1"/>
      <c r="TV165" s="1"/>
      <c r="TW165" s="1"/>
      <c r="TX165" s="1"/>
      <c r="TY165" s="1"/>
      <c r="TZ165" s="1"/>
      <c r="UA165" s="1"/>
      <c r="UB165" s="1"/>
      <c r="UC165" s="1"/>
      <c r="UD165" s="1"/>
      <c r="UE165" s="1"/>
      <c r="UF165" s="1"/>
      <c r="UG165" s="1"/>
      <c r="UH165" s="1"/>
      <c r="UI165" s="1"/>
      <c r="UJ165" s="1"/>
      <c r="UK165" s="1"/>
      <c r="UL165" s="1"/>
      <c r="UM165" s="1"/>
      <c r="UN165" s="1"/>
      <c r="UO165" s="1"/>
      <c r="UP165" s="1"/>
      <c r="UQ165" s="1"/>
      <c r="UR165" s="1"/>
      <c r="US165" s="1"/>
      <c r="UT165" s="1"/>
      <c r="UU165" s="1"/>
      <c r="UV165" s="1"/>
      <c r="UW165" s="1"/>
      <c r="UX165" s="1"/>
      <c r="UY165" s="1"/>
      <c r="UZ165" s="1"/>
      <c r="VA165" s="1"/>
      <c r="VB165" s="1"/>
      <c r="VC165" s="1"/>
      <c r="VD165" s="1"/>
      <c r="VE165" s="1"/>
      <c r="VF165" s="1"/>
      <c r="VG165" s="1"/>
      <c r="VH165" s="1"/>
      <c r="VI165" s="1"/>
      <c r="VJ165" s="1"/>
      <c r="VK165" s="1"/>
      <c r="VL165" s="1"/>
      <c r="VM165" s="1"/>
      <c r="VN165" s="1"/>
      <c r="VO165" s="1"/>
      <c r="VP165" s="1"/>
      <c r="VQ165" s="1"/>
      <c r="VR165" s="1"/>
      <c r="VS165" s="1"/>
      <c r="VT165" s="1"/>
      <c r="VU165" s="1"/>
      <c r="VV165" s="1"/>
      <c r="VW165" s="1"/>
      <c r="VX165" s="1"/>
      <c r="VY165" s="1"/>
      <c r="VZ165" s="1"/>
      <c r="WA165" s="1"/>
      <c r="WB165" s="1"/>
      <c r="WC165" s="1"/>
      <c r="WD165" s="1"/>
      <c r="WE165" s="1"/>
      <c r="WF165" s="1"/>
      <c r="WG165" s="1"/>
      <c r="WH165" s="1"/>
      <c r="WI165" s="1"/>
      <c r="WJ165" s="1"/>
      <c r="WK165" s="1"/>
      <c r="WL165" s="1"/>
      <c r="WM165" s="1"/>
      <c r="WN165" s="1"/>
      <c r="WO165" s="1"/>
      <c r="WP165" s="1"/>
      <c r="WQ165" s="1"/>
      <c r="WR165" s="1"/>
      <c r="WS165" s="1"/>
      <c r="WT165" s="1"/>
      <c r="WU165" s="1"/>
      <c r="WV165" s="1"/>
      <c r="WW165" s="1"/>
      <c r="WX165" s="1"/>
      <c r="WY165" s="1"/>
      <c r="WZ165" s="1"/>
      <c r="XA165" s="1"/>
      <c r="XB165" s="1"/>
      <c r="XC165" s="1"/>
      <c r="XD165" s="1"/>
      <c r="XE165" s="1"/>
      <c r="XF165" s="1"/>
      <c r="XG165" s="1"/>
      <c r="XH165" s="1"/>
      <c r="XI165" s="1"/>
      <c r="XJ165" s="1"/>
      <c r="XK165" s="1"/>
      <c r="XL165" s="1"/>
      <c r="XM165" s="1"/>
      <c r="XN165" s="1"/>
      <c r="XO165" s="1"/>
      <c r="XP165" s="1"/>
      <c r="XQ165" s="1"/>
      <c r="XR165" s="1"/>
      <c r="XS165" s="1"/>
      <c r="XT165" s="1"/>
      <c r="XU165" s="1"/>
      <c r="XV165" s="1"/>
      <c r="XW165" s="1"/>
      <c r="XX165" s="1"/>
      <c r="XY165" s="1"/>
      <c r="XZ165" s="1"/>
      <c r="YA165" s="1"/>
      <c r="YB165" s="1"/>
      <c r="YC165" s="1"/>
      <c r="YD165" s="1"/>
      <c r="YE165" s="1"/>
      <c r="YF165" s="1"/>
      <c r="YG165" s="1"/>
      <c r="YH165" s="1"/>
      <c r="YI165" s="1"/>
      <c r="YJ165" s="1"/>
      <c r="YK165" s="1"/>
      <c r="YL165" s="1"/>
      <c r="YM165" s="1"/>
      <c r="YN165" s="1"/>
      <c r="YO165" s="1"/>
      <c r="YP165" s="1"/>
      <c r="YQ165" s="1"/>
      <c r="YR165" s="1"/>
      <c r="YS165" s="1"/>
      <c r="YT165" s="1"/>
      <c r="YU165" s="1"/>
      <c r="YV165" s="1"/>
      <c r="YW165" s="1"/>
      <c r="YX165" s="1"/>
      <c r="YY165" s="1"/>
      <c r="YZ165" s="1"/>
      <c r="ZA165" s="1"/>
      <c r="ZB165" s="1"/>
      <c r="ZC165" s="1"/>
      <c r="ZD165" s="1"/>
      <c r="ZE165" s="1"/>
      <c r="ZF165" s="1"/>
      <c r="ZG165" s="1"/>
      <c r="ZH165" s="1"/>
      <c r="ZI165" s="1"/>
      <c r="ZJ165" s="1"/>
      <c r="ZK165" s="1"/>
      <c r="ZL165" s="1"/>
      <c r="ZM165" s="1"/>
      <c r="ZN165" s="1"/>
      <c r="ZO165" s="1"/>
      <c r="ZP165" s="1"/>
      <c r="ZQ165" s="1"/>
      <c r="ZR165" s="1"/>
      <c r="ZS165" s="1"/>
      <c r="ZT165" s="1"/>
      <c r="ZU165" s="1"/>
      <c r="ZV165" s="1"/>
      <c r="ZW165" s="1"/>
      <c r="ZX165" s="1"/>
      <c r="ZY165" s="1"/>
      <c r="ZZ165" s="1"/>
      <c r="AAA165" s="1"/>
      <c r="AAB165" s="1"/>
      <c r="AAC165" s="1"/>
      <c r="AAD165" s="1"/>
      <c r="AAE165" s="1"/>
      <c r="AAF165" s="1"/>
      <c r="AAG165" s="1"/>
      <c r="AAH165" s="1"/>
      <c r="AAI165" s="1"/>
      <c r="AAJ165" s="1"/>
      <c r="AAK165" s="1"/>
      <c r="AAL165" s="1"/>
      <c r="AAM165" s="1"/>
      <c r="AAN165" s="1"/>
      <c r="AAO165" s="1"/>
      <c r="AAP165" s="1"/>
      <c r="AAQ165" s="1"/>
      <c r="AAR165" s="1"/>
      <c r="AAS165" s="1"/>
      <c r="AAT165" s="1"/>
      <c r="AAU165" s="1"/>
      <c r="AAV165" s="1"/>
      <c r="AAW165" s="1"/>
      <c r="AAX165" s="1"/>
      <c r="AAY165" s="1"/>
      <c r="AAZ165" s="1"/>
      <c r="ABA165" s="1"/>
      <c r="ABB165" s="1"/>
      <c r="ABC165" s="1"/>
      <c r="ABD165" s="1"/>
      <c r="ABE165" s="1"/>
      <c r="ABF165" s="1"/>
      <c r="ABG165" s="1"/>
      <c r="ABH165" s="1"/>
      <c r="ABI165" s="1"/>
      <c r="ABJ165" s="1"/>
      <c r="ABK165" s="1"/>
      <c r="ABL165" s="1"/>
      <c r="ABM165" s="1"/>
      <c r="ABN165" s="1"/>
      <c r="ABO165" s="1"/>
      <c r="ABP165" s="1"/>
      <c r="ABQ165" s="1"/>
      <c r="ABR165" s="1"/>
      <c r="ABS165" s="1"/>
      <c r="ABT165" s="1"/>
      <c r="ABU165" s="1"/>
      <c r="ABV165" s="1"/>
      <c r="ABW165" s="1"/>
      <c r="ABX165" s="1"/>
      <c r="ABY165" s="1"/>
      <c r="ABZ165" s="1"/>
      <c r="ACA165" s="1"/>
      <c r="ACB165" s="1"/>
      <c r="ACC165" s="1"/>
      <c r="ACD165" s="1"/>
      <c r="ACE165" s="1"/>
      <c r="ACF165" s="1"/>
      <c r="ACG165" s="1"/>
      <c r="ACH165" s="1"/>
      <c r="ACI165" s="1"/>
      <c r="ACJ165" s="1"/>
      <c r="ACK165" s="1"/>
      <c r="ACL165" s="1"/>
      <c r="ACM165" s="1"/>
      <c r="ACN165" s="1"/>
      <c r="ACO165" s="1"/>
      <c r="ACP165" s="1"/>
      <c r="ACQ165" s="1"/>
      <c r="ACR165" s="1"/>
      <c r="ACS165" s="1"/>
      <c r="ACT165" s="1"/>
      <c r="ACU165" s="1"/>
      <c r="ACV165" s="1"/>
      <c r="ACW165" s="1"/>
      <c r="ACX165" s="1"/>
      <c r="ACY165" s="1"/>
      <c r="ACZ165" s="1"/>
      <c r="ADA165" s="1"/>
      <c r="ADB165" s="1"/>
      <c r="ADC165" s="1"/>
      <c r="ADD165" s="1"/>
      <c r="ADE165" s="1"/>
      <c r="ADF165" s="1"/>
      <c r="ADG165" s="1"/>
      <c r="ADH165" s="1"/>
      <c r="ADI165" s="1"/>
      <c r="ADJ165" s="1"/>
      <c r="ADK165" s="1"/>
      <c r="ADL165" s="1"/>
      <c r="ADM165" s="1"/>
      <c r="ADN165" s="1"/>
      <c r="ADO165" s="1"/>
      <c r="ADP165" s="1"/>
      <c r="ADQ165" s="1"/>
      <c r="ADR165" s="1"/>
      <c r="ADS165" s="1"/>
      <c r="ADT165" s="1"/>
      <c r="ADU165" s="1"/>
      <c r="ADV165" s="1"/>
      <c r="ADW165" s="1"/>
      <c r="ADX165" s="1"/>
      <c r="ADY165" s="1"/>
      <c r="ADZ165" s="1"/>
      <c r="AEA165" s="1"/>
      <c r="AEB165" s="1"/>
      <c r="AEC165" s="1"/>
      <c r="AED165" s="1"/>
      <c r="AEE165" s="1"/>
      <c r="AEF165" s="1"/>
      <c r="AEG165" s="1"/>
      <c r="AEH165" s="1"/>
      <c r="AEI165" s="1"/>
      <c r="AEJ165" s="1"/>
      <c r="AEK165" s="1"/>
      <c r="AEL165" s="1"/>
      <c r="AEM165" s="1"/>
      <c r="AEN165" s="1"/>
      <c r="AEO165" s="1"/>
      <c r="AEP165" s="1"/>
      <c r="AEQ165" s="1"/>
      <c r="AER165" s="1"/>
      <c r="AES165" s="1"/>
      <c r="AET165" s="1"/>
      <c r="AEU165" s="1"/>
      <c r="AEV165" s="1"/>
      <c r="AEW165" s="1"/>
      <c r="AEX165" s="1"/>
      <c r="AEY165" s="1"/>
      <c r="AEZ165" s="1"/>
      <c r="AFA165" s="1"/>
      <c r="AFB165" s="1"/>
      <c r="AFC165" s="1"/>
      <c r="AFD165" s="1"/>
      <c r="AFE165" s="1"/>
      <c r="AFF165" s="1"/>
      <c r="AFG165" s="1"/>
      <c r="AFH165" s="1"/>
      <c r="AFI165" s="1"/>
      <c r="AFJ165" s="1"/>
      <c r="AFK165" s="1"/>
      <c r="AFL165" s="1"/>
      <c r="AFM165" s="1"/>
      <c r="AFN165" s="1"/>
      <c r="AFO165" s="1"/>
      <c r="AFP165" s="1"/>
      <c r="AFQ165" s="1"/>
      <c r="AFR165" s="1"/>
      <c r="AFS165" s="1"/>
      <c r="AFT165" s="1"/>
      <c r="AFU165" s="1"/>
      <c r="AFV165" s="1"/>
      <c r="AFW165" s="1"/>
      <c r="AFX165" s="1"/>
      <c r="AFY165" s="1"/>
      <c r="AFZ165" s="1"/>
      <c r="AGA165" s="1"/>
      <c r="AGB165" s="1"/>
      <c r="AGC165" s="1"/>
      <c r="AGD165" s="1"/>
      <c r="AGE165" s="1"/>
      <c r="AGF165" s="1"/>
      <c r="AGG165" s="1"/>
      <c r="AGH165" s="1"/>
      <c r="AGI165" s="1"/>
      <c r="AGJ165" s="1"/>
      <c r="AGK165" s="1"/>
      <c r="AGL165" s="1"/>
      <c r="AGM165" s="1"/>
      <c r="AGN165" s="1"/>
      <c r="AGO165" s="1"/>
      <c r="AGP165" s="1"/>
      <c r="AGQ165" s="1"/>
      <c r="AGR165" s="1"/>
      <c r="AGS165" s="1"/>
      <c r="AGT165" s="1"/>
      <c r="AGU165" s="1"/>
      <c r="AGV165" s="1"/>
      <c r="AGW165" s="1"/>
      <c r="AGX165" s="1"/>
      <c r="AGY165" s="1"/>
      <c r="AGZ165" s="1"/>
      <c r="AHA165" s="1"/>
      <c r="AHB165" s="1"/>
      <c r="AHC165" s="1"/>
      <c r="AHD165" s="1"/>
      <c r="AHE165" s="1"/>
      <c r="AHF165" s="1"/>
      <c r="AHG165" s="1"/>
      <c r="AHH165" s="1"/>
      <c r="AHI165" s="1"/>
      <c r="AHJ165" s="1"/>
      <c r="AHK165" s="1"/>
      <c r="AHL165" s="1"/>
      <c r="AHM165" s="1"/>
      <c r="AHN165" s="1"/>
      <c r="AHO165" s="1"/>
      <c r="AHP165" s="1"/>
      <c r="AHQ165" s="1"/>
      <c r="AHR165" s="1"/>
      <c r="AHS165" s="1"/>
      <c r="AHT165" s="1"/>
      <c r="AHU165" s="1"/>
      <c r="AHV165" s="1"/>
      <c r="AHW165" s="1"/>
      <c r="AHX165" s="1"/>
      <c r="AHY165" s="1"/>
      <c r="AHZ165" s="1"/>
      <c r="AIA165" s="1"/>
      <c r="AIB165" s="1"/>
      <c r="AIC165" s="1"/>
      <c r="AID165" s="1"/>
      <c r="AIE165" s="1"/>
      <c r="AIF165" s="1"/>
      <c r="AIG165" s="1"/>
      <c r="AIH165" s="1"/>
      <c r="AII165" s="1"/>
      <c r="AIJ165" s="1"/>
      <c r="AIK165" s="1"/>
      <c r="AIL165" s="1"/>
      <c r="AIM165" s="1"/>
      <c r="AIN165" s="1"/>
      <c r="AIO165" s="1"/>
      <c r="AIP165" s="1"/>
      <c r="AIQ165" s="1"/>
      <c r="AIR165" s="1"/>
      <c r="AIS165" s="1"/>
      <c r="AIT165" s="1"/>
      <c r="AIU165" s="1"/>
      <c r="AIV165" s="1"/>
      <c r="AIW165" s="1"/>
      <c r="AIX165" s="1"/>
      <c r="AIY165" s="1"/>
      <c r="AIZ165" s="1"/>
      <c r="AJA165" s="1"/>
      <c r="AJB165" s="1"/>
      <c r="AJC165" s="1"/>
      <c r="AJD165" s="1"/>
      <c r="AJE165" s="1"/>
      <c r="AJF165" s="1"/>
      <c r="AJG165" s="1"/>
      <c r="AJH165" s="1"/>
      <c r="AJI165" s="1"/>
      <c r="AJJ165" s="1"/>
      <c r="AJK165" s="1"/>
      <c r="AJL165" s="1"/>
      <c r="AJM165" s="1"/>
      <c r="AJN165" s="1"/>
      <c r="AJO165" s="1"/>
      <c r="AJP165" s="1"/>
      <c r="AJQ165" s="1"/>
      <c r="AJR165" s="1"/>
      <c r="AJS165" s="1"/>
      <c r="AJT165" s="1"/>
      <c r="AJU165" s="1"/>
      <c r="AJV165" s="1"/>
      <c r="AJW165" s="1"/>
      <c r="AJX165" s="1"/>
      <c r="AJY165" s="1"/>
      <c r="AJZ165" s="1"/>
      <c r="AKA165" s="1"/>
      <c r="AKB165" s="1"/>
      <c r="AKC165" s="1"/>
      <c r="AKD165" s="1"/>
      <c r="AKE165" s="1"/>
      <c r="AKF165" s="1"/>
      <c r="AKG165" s="1"/>
      <c r="AKH165" s="1"/>
      <c r="AKI165" s="1"/>
      <c r="AKJ165" s="1"/>
      <c r="AKK165" s="1"/>
      <c r="AKL165" s="1"/>
      <c r="AKM165" s="1"/>
      <c r="AKN165" s="1"/>
      <c r="AKO165" s="1"/>
      <c r="AKP165" s="1"/>
      <c r="AKQ165" s="1"/>
      <c r="AKR165" s="1"/>
      <c r="AKS165" s="1"/>
      <c r="AKT165" s="1"/>
      <c r="AKU165" s="1"/>
      <c r="AKV165" s="1"/>
      <c r="AKW165" s="1"/>
      <c r="AKX165" s="1"/>
      <c r="AKY165" s="1"/>
      <c r="AKZ165" s="1"/>
      <c r="ALA165" s="1"/>
      <c r="ALB165" s="1"/>
      <c r="ALC165" s="1"/>
      <c r="ALD165" s="1"/>
      <c r="ALE165" s="1"/>
      <c r="ALF165" s="1"/>
      <c r="ALG165" s="1"/>
      <c r="ALH165" s="1"/>
      <c r="ALI165" s="1"/>
      <c r="ALJ165" s="1"/>
      <c r="ALK165" s="1"/>
      <c r="ALL165" s="1"/>
      <c r="ALM165" s="1"/>
      <c r="ALN165" s="1"/>
      <c r="ALO165" s="1"/>
      <c r="ALP165" s="1"/>
      <c r="ALQ165" s="1"/>
      <c r="ALR165" s="1"/>
      <c r="ALS165" s="1"/>
      <c r="ALT165" s="1"/>
      <c r="ALU165" s="1"/>
      <c r="ALV165" s="1"/>
      <c r="ALW165" s="1"/>
      <c r="ALX165" s="1"/>
      <c r="ALY165" s="1"/>
      <c r="ALZ165" s="1"/>
      <c r="AMA165" s="1"/>
      <c r="AMB165" s="1"/>
      <c r="AMC165" s="1"/>
      <c r="AMD165" s="1"/>
      <c r="AME165" s="1"/>
      <c r="AMF165" s="1"/>
      <c r="AMG165" s="1"/>
      <c r="AMH165" s="1"/>
      <c r="AMI165" s="1"/>
      <c r="AMJ165" s="1"/>
      <c r="AMK165" s="1"/>
    </row>
    <row r="166" spans="1:1025">
      <c r="A166" s="173"/>
      <c r="B166" s="9"/>
      <c r="C166" s="6"/>
      <c r="D166" s="10">
        <f>SUM(D128:D165)</f>
        <v>633.47000000000014</v>
      </c>
      <c r="H166"/>
      <c r="I166"/>
    </row>
    <row r="167" spans="1:1025">
      <c r="A167" s="173"/>
      <c r="B167" s="13"/>
      <c r="C167" s="14" t="s">
        <v>164</v>
      </c>
      <c r="D167" s="14">
        <v>32.020000000000003</v>
      </c>
      <c r="H167" s="3">
        <f>D167</f>
        <v>32.020000000000003</v>
      </c>
      <c r="I167"/>
    </row>
    <row r="168" spans="1:1025">
      <c r="A168" s="173"/>
      <c r="B168"/>
      <c r="C168" s="161"/>
      <c r="D168"/>
      <c r="H168"/>
      <c r="I168"/>
    </row>
    <row r="169" spans="1:1025">
      <c r="A169" s="173"/>
      <c r="B169"/>
      <c r="C169"/>
      <c r="D169"/>
      <c r="H169"/>
      <c r="I169"/>
    </row>
    <row r="170" spans="1:1025">
      <c r="A170" s="173"/>
      <c r="B170"/>
      <c r="C170" s="4" t="s">
        <v>165</v>
      </c>
      <c r="D170"/>
      <c r="H170"/>
      <c r="I170"/>
    </row>
    <row r="171" spans="1:1025">
      <c r="A171" s="173"/>
      <c r="B171" s="5" t="s">
        <v>166</v>
      </c>
      <c r="C171" s="6" t="s">
        <v>81</v>
      </c>
      <c r="D171" s="6">
        <v>2</v>
      </c>
      <c r="H171"/>
      <c r="I171"/>
    </row>
    <row r="172" spans="1:1025">
      <c r="A172" s="173"/>
      <c r="B172" s="5" t="s">
        <v>167</v>
      </c>
      <c r="C172" s="6" t="s">
        <v>83</v>
      </c>
      <c r="D172" s="6">
        <v>8.81</v>
      </c>
      <c r="H172"/>
      <c r="I172"/>
    </row>
    <row r="173" spans="1:1025">
      <c r="A173" s="173"/>
      <c r="B173" s="5" t="s">
        <v>168</v>
      </c>
      <c r="C173" s="6" t="s">
        <v>39</v>
      </c>
      <c r="D173" s="6">
        <v>2.34</v>
      </c>
      <c r="H173"/>
      <c r="I173"/>
    </row>
    <row r="174" spans="1:1025">
      <c r="A174" s="173"/>
      <c r="B174" s="5" t="s">
        <v>169</v>
      </c>
      <c r="C174" s="6" t="s">
        <v>31</v>
      </c>
      <c r="D174" s="6">
        <v>4.4000000000000004</v>
      </c>
      <c r="H174"/>
      <c r="I174"/>
    </row>
    <row r="175" spans="1:1025">
      <c r="A175" s="173"/>
      <c r="B175" s="5" t="s">
        <v>170</v>
      </c>
      <c r="C175" s="6" t="s">
        <v>127</v>
      </c>
      <c r="D175" s="6">
        <v>2.7</v>
      </c>
      <c r="H175"/>
      <c r="I175"/>
    </row>
    <row r="176" spans="1:1025">
      <c r="A176" s="173"/>
      <c r="B176" s="5" t="s">
        <v>171</v>
      </c>
      <c r="C176" s="6" t="s">
        <v>85</v>
      </c>
      <c r="D176" s="6">
        <v>5.5</v>
      </c>
      <c r="H176"/>
      <c r="I176"/>
    </row>
    <row r="177" spans="1:9">
      <c r="A177" s="173"/>
      <c r="B177" s="5">
        <v>256</v>
      </c>
      <c r="C177" s="6" t="s">
        <v>28</v>
      </c>
      <c r="D177" s="6">
        <v>12.9</v>
      </c>
      <c r="H177"/>
      <c r="I177"/>
    </row>
    <row r="178" spans="1:9">
      <c r="A178" s="173"/>
      <c r="B178" s="5">
        <v>255</v>
      </c>
      <c r="C178" s="6" t="s">
        <v>29</v>
      </c>
      <c r="D178" s="6">
        <v>12.9</v>
      </c>
      <c r="H178"/>
      <c r="I178"/>
    </row>
    <row r="179" spans="1:9">
      <c r="A179" s="173"/>
      <c r="B179" s="5">
        <v>254</v>
      </c>
      <c r="C179" s="6" t="s">
        <v>28</v>
      </c>
      <c r="D179" s="6">
        <v>17.2</v>
      </c>
      <c r="H179"/>
      <c r="I179"/>
    </row>
    <row r="180" spans="1:9">
      <c r="A180" s="173"/>
      <c r="B180" s="5" t="s">
        <v>172</v>
      </c>
      <c r="C180" s="6" t="s">
        <v>76</v>
      </c>
      <c r="D180" s="6">
        <v>5</v>
      </c>
      <c r="H180"/>
      <c r="I180"/>
    </row>
    <row r="181" spans="1:9">
      <c r="A181" s="173"/>
      <c r="B181" s="5">
        <v>253</v>
      </c>
      <c r="C181" s="6" t="s">
        <v>173</v>
      </c>
      <c r="D181" s="6">
        <v>11</v>
      </c>
      <c r="H181"/>
      <c r="I181"/>
    </row>
    <row r="182" spans="1:9">
      <c r="A182" s="173"/>
      <c r="B182" s="5">
        <v>251</v>
      </c>
      <c r="C182" s="6" t="s">
        <v>174</v>
      </c>
      <c r="D182" s="6">
        <v>13.09</v>
      </c>
      <c r="H182"/>
      <c r="I182"/>
    </row>
    <row r="183" spans="1:9">
      <c r="A183" s="173"/>
      <c r="B183" s="5" t="s">
        <v>175</v>
      </c>
      <c r="C183" s="6" t="s">
        <v>18</v>
      </c>
      <c r="D183" s="6">
        <v>17</v>
      </c>
      <c r="H183"/>
      <c r="I183"/>
    </row>
    <row r="184" spans="1:9">
      <c r="A184" s="173"/>
      <c r="B184" s="5" t="s">
        <v>176</v>
      </c>
      <c r="C184" s="6" t="s">
        <v>22</v>
      </c>
      <c r="D184" s="6">
        <v>12</v>
      </c>
      <c r="H184"/>
      <c r="I184"/>
    </row>
    <row r="185" spans="1:9">
      <c r="A185" s="173"/>
      <c r="B185" s="5" t="s">
        <v>177</v>
      </c>
      <c r="C185" s="6" t="s">
        <v>24</v>
      </c>
      <c r="D185" s="6">
        <v>28</v>
      </c>
      <c r="H185"/>
      <c r="I185"/>
    </row>
    <row r="186" spans="1:9">
      <c r="A186" s="173"/>
      <c r="B186" s="5" t="s">
        <v>178</v>
      </c>
      <c r="C186" s="6" t="s">
        <v>39</v>
      </c>
      <c r="D186" s="6">
        <v>5.2</v>
      </c>
      <c r="H186"/>
      <c r="I186"/>
    </row>
    <row r="187" spans="1:9">
      <c r="A187" s="173"/>
      <c r="B187" s="5" t="s">
        <v>179</v>
      </c>
      <c r="C187" s="6" t="s">
        <v>55</v>
      </c>
      <c r="D187" s="6">
        <v>11.7</v>
      </c>
      <c r="H187"/>
      <c r="I187"/>
    </row>
    <row r="188" spans="1:9">
      <c r="A188" s="173"/>
      <c r="B188" s="5" t="s">
        <v>180</v>
      </c>
      <c r="C188" s="6" t="s">
        <v>5</v>
      </c>
      <c r="D188" s="6">
        <v>32.4</v>
      </c>
      <c r="H188"/>
      <c r="I188"/>
    </row>
    <row r="189" spans="1:9">
      <c r="A189" s="173"/>
      <c r="B189" s="5" t="s">
        <v>181</v>
      </c>
      <c r="C189" s="6" t="s">
        <v>182</v>
      </c>
      <c r="D189" s="6">
        <v>6.4</v>
      </c>
      <c r="H189"/>
      <c r="I189"/>
    </row>
    <row r="190" spans="1:9">
      <c r="A190" s="173"/>
      <c r="B190" s="5" t="s">
        <v>183</v>
      </c>
      <c r="C190" s="6" t="s">
        <v>81</v>
      </c>
      <c r="D190" s="6">
        <v>6.8</v>
      </c>
      <c r="H190"/>
      <c r="I190"/>
    </row>
    <row r="191" spans="1:9">
      <c r="A191" s="173"/>
      <c r="B191" s="5" t="s">
        <v>184</v>
      </c>
      <c r="C191" s="6" t="s">
        <v>10</v>
      </c>
      <c r="D191" s="6">
        <v>4.0999999999999996</v>
      </c>
      <c r="H191"/>
      <c r="I191"/>
    </row>
    <row r="192" spans="1:9">
      <c r="A192" s="173"/>
      <c r="B192" s="5" t="s">
        <v>185</v>
      </c>
      <c r="C192" s="6" t="s">
        <v>5</v>
      </c>
      <c r="D192" s="6">
        <v>27.1</v>
      </c>
      <c r="H192"/>
      <c r="I192"/>
    </row>
    <row r="193" spans="1:9">
      <c r="A193" s="173"/>
      <c r="B193" s="5" t="s">
        <v>186</v>
      </c>
      <c r="C193" s="6" t="s">
        <v>81</v>
      </c>
      <c r="D193" s="6">
        <v>8.9</v>
      </c>
      <c r="H193"/>
      <c r="I193"/>
    </row>
    <row r="194" spans="1:9">
      <c r="A194" s="173"/>
      <c r="B194" s="5" t="s">
        <v>187</v>
      </c>
      <c r="C194" s="6" t="s">
        <v>10</v>
      </c>
      <c r="D194" s="6">
        <v>4.0999999999999996</v>
      </c>
      <c r="H194"/>
      <c r="I194"/>
    </row>
    <row r="195" spans="1:9">
      <c r="A195" s="173"/>
      <c r="B195" s="5" t="s">
        <v>188</v>
      </c>
      <c r="C195" s="6" t="s">
        <v>5</v>
      </c>
      <c r="D195" s="6">
        <v>38</v>
      </c>
      <c r="H195"/>
      <c r="I195"/>
    </row>
    <row r="196" spans="1:9">
      <c r="A196" s="173"/>
      <c r="B196" s="5" t="s">
        <v>189</v>
      </c>
      <c r="C196" s="6" t="s">
        <v>190</v>
      </c>
      <c r="D196" s="6">
        <v>5.9</v>
      </c>
      <c r="H196"/>
      <c r="I196"/>
    </row>
    <row r="197" spans="1:9">
      <c r="A197" s="173"/>
      <c r="B197" s="5" t="s">
        <v>191</v>
      </c>
      <c r="C197" s="6" t="s">
        <v>5</v>
      </c>
      <c r="D197" s="6">
        <v>34</v>
      </c>
      <c r="H197"/>
      <c r="I197"/>
    </row>
    <row r="198" spans="1:9">
      <c r="A198" s="173"/>
      <c r="B198" s="5" t="s">
        <v>192</v>
      </c>
      <c r="C198" s="6" t="s">
        <v>81</v>
      </c>
      <c r="D198" s="6">
        <v>5.4</v>
      </c>
      <c r="H198"/>
      <c r="I198"/>
    </row>
    <row r="199" spans="1:9">
      <c r="A199" s="173"/>
      <c r="B199" s="5" t="s">
        <v>193</v>
      </c>
      <c r="C199" s="6" t="s">
        <v>10</v>
      </c>
      <c r="D199" s="6">
        <v>4.0999999999999996</v>
      </c>
      <c r="H199"/>
      <c r="I199"/>
    </row>
    <row r="200" spans="1:9">
      <c r="A200" s="173"/>
      <c r="B200" s="5" t="s">
        <v>194</v>
      </c>
      <c r="C200" s="6" t="s">
        <v>5</v>
      </c>
      <c r="D200" s="6">
        <v>37.4</v>
      </c>
      <c r="H200"/>
      <c r="I200"/>
    </row>
    <row r="201" spans="1:9">
      <c r="A201" s="173"/>
      <c r="B201" s="5" t="s">
        <v>195</v>
      </c>
      <c r="C201" s="6" t="s">
        <v>81</v>
      </c>
      <c r="D201" s="6">
        <v>6.5</v>
      </c>
      <c r="H201"/>
      <c r="I201"/>
    </row>
    <row r="202" spans="1:9">
      <c r="A202" s="173"/>
      <c r="B202" s="5" t="s">
        <v>196</v>
      </c>
      <c r="C202" s="6" t="s">
        <v>10</v>
      </c>
      <c r="D202" s="6">
        <v>4.0999999999999996</v>
      </c>
      <c r="H202"/>
      <c r="I202"/>
    </row>
    <row r="203" spans="1:9">
      <c r="A203" s="173"/>
      <c r="B203" s="5">
        <v>245</v>
      </c>
      <c r="C203" s="6" t="s">
        <v>18</v>
      </c>
      <c r="D203" s="6">
        <v>68.7</v>
      </c>
      <c r="H203"/>
      <c r="I203"/>
    </row>
    <row r="204" spans="1:9">
      <c r="A204" s="173"/>
      <c r="B204" s="9"/>
      <c r="C204" s="6"/>
      <c r="D204" s="10">
        <f>SUM(D171:D203)</f>
        <v>465.64</v>
      </c>
      <c r="H204"/>
      <c r="I204"/>
    </row>
    <row r="205" spans="1:9">
      <c r="A205" s="173"/>
      <c r="B205" s="9"/>
      <c r="C205" s="6" t="s">
        <v>42</v>
      </c>
      <c r="D205" s="6">
        <v>38.01</v>
      </c>
      <c r="H205" s="3">
        <f>D205</f>
        <v>38.01</v>
      </c>
      <c r="I205"/>
    </row>
    <row r="206" spans="1:9">
      <c r="A206" s="173"/>
      <c r="B206" s="9" t="s">
        <v>40</v>
      </c>
      <c r="C206" s="6" t="s">
        <v>41</v>
      </c>
      <c r="D206" s="6">
        <v>29.02</v>
      </c>
      <c r="H206" s="3">
        <f>D206</f>
        <v>29.02</v>
      </c>
      <c r="I206"/>
    </row>
    <row r="207" spans="1:9">
      <c r="A207" s="173"/>
      <c r="B207" s="9"/>
      <c r="C207" s="6"/>
      <c r="D207" s="6"/>
      <c r="H207"/>
      <c r="I207"/>
    </row>
    <row r="208" spans="1:9">
      <c r="A208" s="173"/>
      <c r="B208" s="9"/>
      <c r="C208" s="6"/>
      <c r="D208" s="6"/>
      <c r="H208"/>
      <c r="I208"/>
    </row>
    <row r="209" spans="2:9">
      <c r="B209"/>
      <c r="C209"/>
      <c r="D209"/>
      <c r="H209"/>
      <c r="I209"/>
    </row>
    <row r="210" spans="2:9">
      <c r="B210"/>
      <c r="C210"/>
      <c r="D210"/>
      <c r="H210"/>
      <c r="I210"/>
    </row>
    <row r="211" spans="2:9" ht="12" customHeight="1">
      <c r="B211"/>
      <c r="C211"/>
      <c r="D211"/>
      <c r="H211"/>
      <c r="I211"/>
    </row>
    <row r="212" spans="2:9" hidden="1">
      <c r="B212"/>
      <c r="C212"/>
      <c r="D212"/>
      <c r="H212"/>
      <c r="I212"/>
    </row>
    <row r="213" spans="2:9">
      <c r="B213"/>
      <c r="C213" s="4" t="s">
        <v>197</v>
      </c>
      <c r="D213"/>
      <c r="H213"/>
      <c r="I213"/>
    </row>
    <row r="214" spans="2:9">
      <c r="B214"/>
      <c r="C214"/>
      <c r="D214"/>
      <c r="H214"/>
      <c r="I214"/>
    </row>
    <row r="215" spans="2:9">
      <c r="B215" s="15" t="s">
        <v>198</v>
      </c>
      <c r="C215" s="16" t="s">
        <v>199</v>
      </c>
      <c r="D215" s="16">
        <v>139.63999999999999</v>
      </c>
      <c r="H215"/>
      <c r="I215"/>
    </row>
    <row r="216" spans="2:9">
      <c r="B216" s="17" t="s">
        <v>200</v>
      </c>
      <c r="C216" s="18" t="s">
        <v>201</v>
      </c>
      <c r="D216" s="18">
        <v>16.239999999999998</v>
      </c>
      <c r="H216"/>
      <c r="I216"/>
    </row>
    <row r="217" spans="2:9">
      <c r="B217" s="17" t="s">
        <v>202</v>
      </c>
      <c r="C217" s="18" t="s">
        <v>203</v>
      </c>
      <c r="D217" s="18">
        <v>8.32</v>
      </c>
      <c r="H217"/>
      <c r="I217"/>
    </row>
    <row r="218" spans="2:9">
      <c r="B218" s="17" t="s">
        <v>204</v>
      </c>
      <c r="C218" s="18" t="s">
        <v>205</v>
      </c>
      <c r="D218" s="18">
        <v>9.57</v>
      </c>
      <c r="H218"/>
      <c r="I218"/>
    </row>
    <row r="219" spans="2:9">
      <c r="B219" s="17" t="s">
        <v>206</v>
      </c>
      <c r="C219" s="18" t="s">
        <v>207</v>
      </c>
      <c r="D219" s="18">
        <v>17.87</v>
      </c>
      <c r="H219"/>
      <c r="I219"/>
    </row>
    <row r="220" spans="2:9">
      <c r="B220" s="17" t="s">
        <v>208</v>
      </c>
      <c r="C220" s="18" t="s">
        <v>209</v>
      </c>
      <c r="D220" s="18">
        <v>41.97</v>
      </c>
      <c r="H220"/>
      <c r="I220"/>
    </row>
    <row r="221" spans="2:9">
      <c r="B221" s="17" t="s">
        <v>210</v>
      </c>
      <c r="C221" s="18" t="s">
        <v>211</v>
      </c>
      <c r="D221" s="18">
        <v>28.19</v>
      </c>
      <c r="H221"/>
      <c r="I221"/>
    </row>
    <row r="222" spans="2:9">
      <c r="B222" s="17" t="s">
        <v>212</v>
      </c>
      <c r="C222" s="18" t="s">
        <v>213</v>
      </c>
      <c r="D222" s="18">
        <v>13.55</v>
      </c>
      <c r="H222"/>
      <c r="I222"/>
    </row>
    <row r="223" spans="2:9">
      <c r="B223" s="17" t="s">
        <v>214</v>
      </c>
      <c r="C223" s="18" t="s">
        <v>211</v>
      </c>
      <c r="D223" s="18">
        <v>28.19</v>
      </c>
      <c r="H223"/>
      <c r="I223"/>
    </row>
    <row r="224" spans="2:9">
      <c r="B224" s="17" t="s">
        <v>215</v>
      </c>
      <c r="C224" s="18" t="s">
        <v>213</v>
      </c>
      <c r="D224" s="18">
        <v>14.08</v>
      </c>
      <c r="H224"/>
      <c r="I224"/>
    </row>
    <row r="225" spans="2:9">
      <c r="B225" s="17" t="s">
        <v>216</v>
      </c>
      <c r="C225" s="18" t="s">
        <v>207</v>
      </c>
      <c r="D225" s="18">
        <v>23.52</v>
      </c>
      <c r="H225"/>
      <c r="I225"/>
    </row>
    <row r="226" spans="2:9">
      <c r="B226" s="17" t="s">
        <v>217</v>
      </c>
      <c r="C226" s="18" t="s">
        <v>205</v>
      </c>
      <c r="D226" s="18">
        <v>11.16</v>
      </c>
      <c r="H226"/>
      <c r="I226"/>
    </row>
    <row r="227" spans="2:9">
      <c r="B227" s="17" t="s">
        <v>218</v>
      </c>
      <c r="C227" s="18" t="s">
        <v>211</v>
      </c>
      <c r="D227" s="18">
        <v>28.19</v>
      </c>
      <c r="H227"/>
      <c r="I227"/>
    </row>
    <row r="228" spans="2:9">
      <c r="B228" s="17" t="s">
        <v>219</v>
      </c>
      <c r="C228" s="18" t="s">
        <v>213</v>
      </c>
      <c r="D228" s="18">
        <v>14.08</v>
      </c>
      <c r="H228"/>
      <c r="I228"/>
    </row>
    <row r="229" spans="2:9">
      <c r="B229" s="17" t="s">
        <v>220</v>
      </c>
      <c r="C229" s="18" t="s">
        <v>221</v>
      </c>
      <c r="D229" s="18">
        <v>2.78</v>
      </c>
      <c r="H229"/>
      <c r="I229"/>
    </row>
    <row r="230" spans="2:9">
      <c r="B230" s="17" t="s">
        <v>222</v>
      </c>
      <c r="C230" s="18" t="s">
        <v>223</v>
      </c>
      <c r="D230" s="18">
        <v>2.25</v>
      </c>
      <c r="H230"/>
      <c r="I230"/>
    </row>
    <row r="231" spans="2:9">
      <c r="B231" s="17" t="s">
        <v>224</v>
      </c>
      <c r="C231" s="18" t="s">
        <v>225</v>
      </c>
      <c r="D231" s="18">
        <v>16.760000000000002</v>
      </c>
      <c r="H231"/>
      <c r="I231"/>
    </row>
    <row r="232" spans="2:9">
      <c r="B232" s="17" t="s">
        <v>226</v>
      </c>
      <c r="C232" s="18" t="s">
        <v>227</v>
      </c>
      <c r="D232" s="18">
        <v>7.71</v>
      </c>
      <c r="H232"/>
      <c r="I232"/>
    </row>
    <row r="233" spans="2:9">
      <c r="B233" s="17" t="s">
        <v>228</v>
      </c>
      <c r="C233" s="18" t="s">
        <v>199</v>
      </c>
      <c r="D233" s="18">
        <v>12.04</v>
      </c>
      <c r="H233"/>
      <c r="I233"/>
    </row>
    <row r="234" spans="2:9">
      <c r="B234" s="17" t="s">
        <v>229</v>
      </c>
      <c r="C234" s="18" t="s">
        <v>230</v>
      </c>
      <c r="D234" s="18">
        <v>10.47</v>
      </c>
      <c r="H234"/>
      <c r="I234"/>
    </row>
    <row r="235" spans="2:9">
      <c r="B235"/>
      <c r="C235" s="3" t="s">
        <v>231</v>
      </c>
      <c r="D235" s="3">
        <f>SUM(D215:D234)</f>
        <v>446.58</v>
      </c>
      <c r="H235"/>
      <c r="I235"/>
    </row>
    <row r="236" spans="2:9">
      <c r="B236" s="15" t="s">
        <v>232</v>
      </c>
      <c r="C236" s="16" t="s">
        <v>233</v>
      </c>
      <c r="D236" s="16">
        <v>20.85</v>
      </c>
      <c r="H236"/>
      <c r="I236"/>
    </row>
    <row r="237" spans="2:9">
      <c r="B237" s="17" t="s">
        <v>234</v>
      </c>
      <c r="C237" s="18" t="s">
        <v>235</v>
      </c>
      <c r="D237" s="18">
        <v>6.72</v>
      </c>
      <c r="H237"/>
      <c r="I237"/>
    </row>
    <row r="238" spans="2:9">
      <c r="B238" s="17" t="s">
        <v>236</v>
      </c>
      <c r="C238" s="18" t="s">
        <v>237</v>
      </c>
      <c r="D238" s="18">
        <v>19.32</v>
      </c>
      <c r="H238"/>
      <c r="I238"/>
    </row>
    <row r="239" spans="2:9">
      <c r="B239" s="17" t="s">
        <v>238</v>
      </c>
      <c r="C239" s="18" t="s">
        <v>221</v>
      </c>
      <c r="D239" s="18">
        <v>1.36</v>
      </c>
      <c r="H239"/>
      <c r="I239"/>
    </row>
    <row r="240" spans="2:9">
      <c r="B240" s="17" t="s">
        <v>239</v>
      </c>
      <c r="C240" s="18" t="s">
        <v>240</v>
      </c>
      <c r="D240" s="18">
        <v>15.28</v>
      </c>
      <c r="H240"/>
      <c r="I240"/>
    </row>
    <row r="241" spans="2:9">
      <c r="B241" s="17" t="s">
        <v>241</v>
      </c>
      <c r="C241" s="18" t="s">
        <v>242</v>
      </c>
      <c r="D241" s="18">
        <v>2.89</v>
      </c>
      <c r="H241"/>
      <c r="I241"/>
    </row>
    <row r="242" spans="2:9">
      <c r="B242" s="17" t="s">
        <v>243</v>
      </c>
      <c r="C242" s="18" t="s">
        <v>244</v>
      </c>
      <c r="D242" s="18">
        <v>10.83</v>
      </c>
      <c r="H242"/>
      <c r="I242"/>
    </row>
    <row r="243" spans="2:9">
      <c r="B243" s="17" t="s">
        <v>245</v>
      </c>
      <c r="C243" s="18" t="s">
        <v>246</v>
      </c>
      <c r="D243" s="18">
        <v>2.82</v>
      </c>
      <c r="H243"/>
      <c r="I243"/>
    </row>
    <row r="244" spans="2:9">
      <c r="B244" s="17" t="s">
        <v>247</v>
      </c>
      <c r="C244" s="18" t="s">
        <v>248</v>
      </c>
      <c r="D244" s="18">
        <v>11.32</v>
      </c>
      <c r="H244"/>
      <c r="I244"/>
    </row>
    <row r="245" spans="2:9">
      <c r="B245" s="17" t="s">
        <v>249</v>
      </c>
      <c r="C245" s="18" t="s">
        <v>199</v>
      </c>
      <c r="D245" s="18">
        <v>11.97</v>
      </c>
      <c r="H245"/>
      <c r="I245"/>
    </row>
    <row r="246" spans="2:9">
      <c r="B246" s="17" t="s">
        <v>250</v>
      </c>
      <c r="C246" s="18" t="s">
        <v>251</v>
      </c>
      <c r="D246" s="18">
        <v>5.5</v>
      </c>
      <c r="H246"/>
      <c r="I246"/>
    </row>
    <row r="247" spans="2:9">
      <c r="B247" s="17" t="s">
        <v>252</v>
      </c>
      <c r="C247" s="18" t="s">
        <v>253</v>
      </c>
      <c r="D247" s="18">
        <v>7.37</v>
      </c>
      <c r="H247"/>
      <c r="I247"/>
    </row>
    <row r="248" spans="2:9">
      <c r="B248" s="17" t="s">
        <v>254</v>
      </c>
      <c r="C248" s="18" t="s">
        <v>255</v>
      </c>
      <c r="D248" s="18">
        <v>5.58</v>
      </c>
      <c r="H248"/>
      <c r="I248"/>
    </row>
    <row r="249" spans="2:9">
      <c r="B249" s="17" t="s">
        <v>256</v>
      </c>
      <c r="C249" s="18" t="s">
        <v>257</v>
      </c>
      <c r="D249" s="18">
        <v>8.6</v>
      </c>
      <c r="H249"/>
      <c r="I249"/>
    </row>
    <row r="250" spans="2:9">
      <c r="B250"/>
      <c r="C250"/>
      <c r="D250" s="3">
        <f>SUM(D236:D249)</f>
        <v>130.41</v>
      </c>
      <c r="H250"/>
      <c r="I250"/>
    </row>
    <row r="251" spans="2:9">
      <c r="B251"/>
      <c r="C251"/>
      <c r="D251"/>
      <c r="H251"/>
      <c r="I251"/>
    </row>
    <row r="252" spans="2:9">
      <c r="B252"/>
      <c r="C252"/>
      <c r="D252"/>
      <c r="H252"/>
      <c r="I252"/>
    </row>
    <row r="253" spans="2:9">
      <c r="B253" s="15" t="s">
        <v>258</v>
      </c>
      <c r="C253" s="16" t="s">
        <v>257</v>
      </c>
      <c r="D253" s="16">
        <v>13.09</v>
      </c>
      <c r="H253"/>
      <c r="I253"/>
    </row>
    <row r="254" spans="2:9">
      <c r="B254" s="17" t="s">
        <v>259</v>
      </c>
      <c r="C254" s="18" t="s">
        <v>199</v>
      </c>
      <c r="D254" s="18">
        <v>46.25</v>
      </c>
      <c r="H254"/>
      <c r="I254"/>
    </row>
    <row r="255" spans="2:9">
      <c r="B255" s="17" t="s">
        <v>260</v>
      </c>
      <c r="C255" s="18" t="s">
        <v>261</v>
      </c>
      <c r="D255" s="18">
        <v>8.42</v>
      </c>
      <c r="H255"/>
      <c r="I255"/>
    </row>
    <row r="256" spans="2:9">
      <c r="B256" s="17" t="s">
        <v>262</v>
      </c>
      <c r="C256" s="18" t="s">
        <v>263</v>
      </c>
      <c r="D256" s="18">
        <v>19.850000000000001</v>
      </c>
      <c r="H256"/>
      <c r="I256"/>
    </row>
    <row r="257" spans="2:9">
      <c r="B257" s="17" t="s">
        <v>264</v>
      </c>
      <c r="C257" s="18" t="s">
        <v>265</v>
      </c>
      <c r="D257" s="18">
        <v>4.18</v>
      </c>
      <c r="H257"/>
      <c r="I257"/>
    </row>
    <row r="258" spans="2:9">
      <c r="B258" s="17" t="s">
        <v>266</v>
      </c>
      <c r="C258" s="18" t="s">
        <v>267</v>
      </c>
      <c r="D258" s="18">
        <v>1.4</v>
      </c>
      <c r="H258"/>
      <c r="I258"/>
    </row>
    <row r="259" spans="2:9">
      <c r="B259" s="17" t="s">
        <v>268</v>
      </c>
      <c r="C259" s="18" t="s">
        <v>269</v>
      </c>
      <c r="D259" s="18">
        <v>4.38</v>
      </c>
      <c r="H259"/>
      <c r="I259"/>
    </row>
    <row r="260" spans="2:9">
      <c r="B260" s="17" t="s">
        <v>270</v>
      </c>
      <c r="C260" s="18" t="s">
        <v>271</v>
      </c>
      <c r="D260" s="18">
        <v>4.2699999999999996</v>
      </c>
      <c r="H260"/>
      <c r="I260"/>
    </row>
    <row r="261" spans="2:9">
      <c r="B261" s="17" t="s">
        <v>272</v>
      </c>
      <c r="C261" s="18" t="s">
        <v>273</v>
      </c>
      <c r="D261" s="18">
        <v>31.46</v>
      </c>
      <c r="H261"/>
      <c r="I261"/>
    </row>
    <row r="262" spans="2:9">
      <c r="B262" s="17" t="s">
        <v>274</v>
      </c>
      <c r="C262" s="18" t="s">
        <v>265</v>
      </c>
      <c r="D262" s="18">
        <v>8.8699999999999992</v>
      </c>
      <c r="H262"/>
      <c r="I262"/>
    </row>
    <row r="263" spans="2:9">
      <c r="B263" s="17" t="s">
        <v>275</v>
      </c>
      <c r="C263" s="18" t="s">
        <v>276</v>
      </c>
      <c r="D263" s="18">
        <v>10.3</v>
      </c>
      <c r="H263"/>
      <c r="I263"/>
    </row>
    <row r="264" spans="2:9">
      <c r="B264" s="17" t="s">
        <v>277</v>
      </c>
      <c r="C264" s="18" t="s">
        <v>265</v>
      </c>
      <c r="D264" s="18">
        <v>8.26</v>
      </c>
      <c r="H264"/>
      <c r="I264"/>
    </row>
    <row r="265" spans="2:9">
      <c r="B265" s="17" t="s">
        <v>278</v>
      </c>
      <c r="C265" s="18" t="s">
        <v>263</v>
      </c>
      <c r="D265" s="18">
        <v>20.37</v>
      </c>
      <c r="H265"/>
      <c r="I265"/>
    </row>
    <row r="266" spans="2:9">
      <c r="B266" s="17" t="s">
        <v>279</v>
      </c>
      <c r="C266" s="18" t="s">
        <v>276</v>
      </c>
      <c r="D266" s="18">
        <v>9.6199999999999992</v>
      </c>
      <c r="H266"/>
      <c r="I266"/>
    </row>
    <row r="267" spans="2:9">
      <c r="B267" s="17" t="s">
        <v>280</v>
      </c>
      <c r="C267" s="18" t="s">
        <v>257</v>
      </c>
      <c r="D267" s="18">
        <v>30.22</v>
      </c>
      <c r="H267"/>
      <c r="I267"/>
    </row>
    <row r="268" spans="2:9">
      <c r="B268" s="17" t="s">
        <v>281</v>
      </c>
      <c r="C268" s="18" t="s">
        <v>282</v>
      </c>
      <c r="D268" s="18">
        <v>33.71</v>
      </c>
      <c r="H268"/>
      <c r="I268"/>
    </row>
    <row r="269" spans="2:9">
      <c r="B269" s="17" t="s">
        <v>283</v>
      </c>
      <c r="C269" s="18" t="s">
        <v>265</v>
      </c>
      <c r="D269" s="18">
        <v>1.76</v>
      </c>
      <c r="H269"/>
      <c r="I269"/>
    </row>
    <row r="270" spans="2:9">
      <c r="B270" s="17" t="s">
        <v>284</v>
      </c>
      <c r="C270" s="18" t="s">
        <v>271</v>
      </c>
      <c r="D270" s="18">
        <v>6.21</v>
      </c>
      <c r="H270"/>
      <c r="I270"/>
    </row>
    <row r="271" spans="2:9">
      <c r="B271" s="17" t="s">
        <v>285</v>
      </c>
      <c r="C271" s="18" t="s">
        <v>267</v>
      </c>
      <c r="D271" s="18">
        <v>2.84</v>
      </c>
      <c r="H271"/>
      <c r="I271"/>
    </row>
    <row r="272" spans="2:9">
      <c r="B272" s="17" t="s">
        <v>286</v>
      </c>
      <c r="C272" s="18" t="s">
        <v>287</v>
      </c>
      <c r="D272" s="18">
        <v>9.5500000000000007</v>
      </c>
      <c r="H272"/>
      <c r="I272"/>
    </row>
    <row r="273" spans="2:9">
      <c r="B273" s="17" t="s">
        <v>288</v>
      </c>
      <c r="C273" s="18" t="s">
        <v>287</v>
      </c>
      <c r="D273" s="18">
        <v>10.46</v>
      </c>
      <c r="H273"/>
      <c r="I273"/>
    </row>
    <row r="274" spans="2:9">
      <c r="B274" s="17" t="s">
        <v>289</v>
      </c>
      <c r="C274" s="18" t="s">
        <v>287</v>
      </c>
      <c r="D274" s="18">
        <v>18.489999999999998</v>
      </c>
      <c r="H274"/>
      <c r="I274"/>
    </row>
    <row r="275" spans="2:9">
      <c r="B275" s="17" t="s">
        <v>290</v>
      </c>
      <c r="C275" s="18" t="s">
        <v>287</v>
      </c>
      <c r="D275" s="18">
        <v>10.33</v>
      </c>
      <c r="H275"/>
      <c r="I275"/>
    </row>
    <row r="276" spans="2:9">
      <c r="B276" s="17" t="s">
        <v>291</v>
      </c>
      <c r="C276" s="18" t="s">
        <v>287</v>
      </c>
      <c r="D276" s="18">
        <v>12.05</v>
      </c>
      <c r="H276"/>
      <c r="I276"/>
    </row>
    <row r="277" spans="2:9">
      <c r="B277" s="17" t="s">
        <v>292</v>
      </c>
      <c r="C277" s="18" t="s">
        <v>293</v>
      </c>
      <c r="D277" s="18">
        <v>10.74</v>
      </c>
      <c r="H277"/>
      <c r="I277"/>
    </row>
    <row r="278" spans="2:9">
      <c r="B278" s="17" t="s">
        <v>294</v>
      </c>
      <c r="C278" s="18" t="s">
        <v>293</v>
      </c>
      <c r="D278" s="18">
        <v>11.52</v>
      </c>
      <c r="H278"/>
      <c r="I278"/>
    </row>
    <row r="279" spans="2:9">
      <c r="B279" s="17" t="s">
        <v>295</v>
      </c>
      <c r="C279" s="18" t="s">
        <v>296</v>
      </c>
      <c r="D279" s="18">
        <v>1.48</v>
      </c>
      <c r="H279"/>
      <c r="I279"/>
    </row>
    <row r="280" spans="2:9">
      <c r="B280" s="17" t="s">
        <v>297</v>
      </c>
      <c r="C280" s="18" t="s">
        <v>269</v>
      </c>
      <c r="D280" s="18">
        <v>4.74</v>
      </c>
      <c r="H280"/>
      <c r="I280"/>
    </row>
    <row r="281" spans="2:9">
      <c r="B281" s="17" t="s">
        <v>298</v>
      </c>
      <c r="C281" s="18" t="s">
        <v>287</v>
      </c>
      <c r="D281" s="18">
        <v>4.13</v>
      </c>
      <c r="H281"/>
      <c r="I281"/>
    </row>
    <row r="282" spans="2:9">
      <c r="B282" s="17" t="s">
        <v>299</v>
      </c>
      <c r="C282" s="18" t="s">
        <v>287</v>
      </c>
      <c r="D282" s="18">
        <v>5.31</v>
      </c>
      <c r="H282"/>
      <c r="I282"/>
    </row>
    <row r="283" spans="2:9">
      <c r="B283" s="17" t="s">
        <v>300</v>
      </c>
      <c r="C283" s="18" t="s">
        <v>287</v>
      </c>
      <c r="D283" s="18">
        <v>3.52</v>
      </c>
      <c r="H283"/>
      <c r="I283"/>
    </row>
    <row r="284" spans="2:9">
      <c r="B284" s="17" t="s">
        <v>301</v>
      </c>
      <c r="C284" s="18" t="s">
        <v>287</v>
      </c>
      <c r="D284" s="18">
        <v>3.12</v>
      </c>
      <c r="H284"/>
      <c r="I284"/>
    </row>
    <row r="285" spans="2:9" ht="15">
      <c r="B285" s="19"/>
      <c r="C285"/>
      <c r="D285">
        <f>SUM(D253:D284)</f>
        <v>370.9</v>
      </c>
      <c r="H285"/>
      <c r="I285"/>
    </row>
    <row r="286" spans="2:9" ht="13.5" customHeight="1">
      <c r="B286" s="174" t="s">
        <v>302</v>
      </c>
      <c r="C286" s="174"/>
      <c r="D286" s="174"/>
      <c r="H286"/>
      <c r="I286"/>
    </row>
    <row r="287" spans="2:9" ht="13.5" customHeight="1">
      <c r="B287" s="20" t="s">
        <v>303</v>
      </c>
      <c r="C287" s="20" t="s">
        <v>304</v>
      </c>
      <c r="D287" s="21" t="s">
        <v>305</v>
      </c>
      <c r="H287"/>
      <c r="I287"/>
    </row>
    <row r="288" spans="2:9">
      <c r="B288" s="17" t="s">
        <v>306</v>
      </c>
      <c r="C288" s="18" t="s">
        <v>199</v>
      </c>
      <c r="D288" s="18">
        <v>155.71</v>
      </c>
      <c r="H288"/>
      <c r="I288"/>
    </row>
    <row r="289" spans="2:9">
      <c r="B289" s="17" t="s">
        <v>307</v>
      </c>
      <c r="C289" s="18" t="s">
        <v>308</v>
      </c>
      <c r="D289" s="18">
        <v>19.75</v>
      </c>
      <c r="H289"/>
      <c r="I289"/>
    </row>
    <row r="290" spans="2:9">
      <c r="B290" s="17" t="s">
        <v>309</v>
      </c>
      <c r="C290" s="18" t="s">
        <v>310</v>
      </c>
      <c r="D290" s="18">
        <v>6.8</v>
      </c>
      <c r="H290"/>
      <c r="I290"/>
    </row>
    <row r="291" spans="2:9">
      <c r="B291" s="17" t="s">
        <v>311</v>
      </c>
      <c r="C291" s="18" t="s">
        <v>312</v>
      </c>
      <c r="D291" s="18">
        <v>8.11</v>
      </c>
      <c r="H291"/>
      <c r="I291"/>
    </row>
    <row r="292" spans="2:9">
      <c r="B292" s="17" t="s">
        <v>313</v>
      </c>
      <c r="C292" s="18" t="s">
        <v>314</v>
      </c>
      <c r="D292" s="18">
        <v>71.3</v>
      </c>
      <c r="H292"/>
      <c r="I292"/>
    </row>
    <row r="293" spans="2:9" ht="25.5">
      <c r="B293" s="17" t="s">
        <v>315</v>
      </c>
      <c r="C293" s="18" t="s">
        <v>316</v>
      </c>
      <c r="D293" s="18">
        <v>6.18</v>
      </c>
      <c r="H293"/>
      <c r="I293"/>
    </row>
    <row r="294" spans="2:9">
      <c r="B294" s="17" t="s">
        <v>317</v>
      </c>
      <c r="C294" s="18" t="s">
        <v>318</v>
      </c>
      <c r="D294" s="18">
        <v>9.6999999999999993</v>
      </c>
      <c r="H294"/>
      <c r="I294"/>
    </row>
    <row r="295" spans="2:9">
      <c r="B295" s="17" t="s">
        <v>319</v>
      </c>
      <c r="C295" s="18" t="s">
        <v>223</v>
      </c>
      <c r="D295" s="18">
        <v>2.29</v>
      </c>
      <c r="H295"/>
      <c r="I295"/>
    </row>
    <row r="296" spans="2:9">
      <c r="B296" s="17" t="s">
        <v>320</v>
      </c>
      <c r="C296" s="18" t="s">
        <v>321</v>
      </c>
      <c r="D296" s="18">
        <v>9.43</v>
      </c>
      <c r="H296"/>
      <c r="I296"/>
    </row>
    <row r="297" spans="2:9">
      <c r="B297" s="17" t="s">
        <v>322</v>
      </c>
      <c r="C297" s="18" t="s">
        <v>225</v>
      </c>
      <c r="D297" s="18">
        <v>4.34</v>
      </c>
      <c r="H297"/>
      <c r="I297"/>
    </row>
    <row r="298" spans="2:9">
      <c r="B298" s="17" t="s">
        <v>323</v>
      </c>
      <c r="C298" s="18" t="s">
        <v>324</v>
      </c>
      <c r="D298" s="18">
        <v>11.35</v>
      </c>
      <c r="H298"/>
      <c r="I298"/>
    </row>
    <row r="299" spans="2:9">
      <c r="B299" s="17" t="s">
        <v>325</v>
      </c>
      <c r="C299" s="18" t="s">
        <v>257</v>
      </c>
      <c r="D299" s="18">
        <v>49.27</v>
      </c>
      <c r="H299"/>
      <c r="I299" s="3" t="s">
        <v>326</v>
      </c>
    </row>
    <row r="300" spans="2:9">
      <c r="B300" s="17" t="s">
        <v>327</v>
      </c>
      <c r="C300" s="18" t="s">
        <v>328</v>
      </c>
      <c r="D300" s="18">
        <v>10.46</v>
      </c>
      <c r="H300"/>
    </row>
    <row r="301" spans="2:9">
      <c r="B301" s="17" t="s">
        <v>329</v>
      </c>
      <c r="C301" s="18" t="s">
        <v>330</v>
      </c>
      <c r="D301" s="18">
        <v>9.5399999999999991</v>
      </c>
      <c r="H301"/>
    </row>
    <row r="302" spans="2:9">
      <c r="B302" s="17" t="s">
        <v>331</v>
      </c>
      <c r="C302" s="18" t="s">
        <v>332</v>
      </c>
      <c r="D302" s="18">
        <v>5.67</v>
      </c>
      <c r="H302"/>
    </row>
    <row r="303" spans="2:9">
      <c r="B303" s="17" t="s">
        <v>333</v>
      </c>
      <c r="C303" s="18" t="s">
        <v>334</v>
      </c>
      <c r="D303" s="18">
        <v>12.77</v>
      </c>
      <c r="H303"/>
    </row>
    <row r="304" spans="2:9">
      <c r="B304" s="17" t="s">
        <v>335</v>
      </c>
      <c r="C304" s="18" t="s">
        <v>336</v>
      </c>
      <c r="D304" s="18">
        <v>2.98</v>
      </c>
      <c r="H304"/>
    </row>
    <row r="305" spans="2:8">
      <c r="B305" s="17" t="s">
        <v>337</v>
      </c>
      <c r="C305" s="18" t="s">
        <v>338</v>
      </c>
      <c r="D305" s="18">
        <v>5.38</v>
      </c>
      <c r="H305"/>
    </row>
    <row r="306" spans="2:8">
      <c r="B306" s="17" t="s">
        <v>339</v>
      </c>
      <c r="C306" s="18" t="s">
        <v>340</v>
      </c>
      <c r="D306" s="18">
        <v>19.57</v>
      </c>
      <c r="H306"/>
    </row>
    <row r="307" spans="2:8">
      <c r="B307" s="17" t="s">
        <v>341</v>
      </c>
      <c r="C307" s="18" t="s">
        <v>342</v>
      </c>
      <c r="D307" s="18">
        <v>36.93</v>
      </c>
      <c r="H307"/>
    </row>
    <row r="308" spans="2:8">
      <c r="B308" s="17" t="s">
        <v>343</v>
      </c>
      <c r="C308" s="18" t="s">
        <v>344</v>
      </c>
      <c r="D308" s="18">
        <v>5.91</v>
      </c>
      <c r="H308"/>
    </row>
    <row r="309" spans="2:8">
      <c r="B309" s="17" t="s">
        <v>345</v>
      </c>
      <c r="C309" s="18" t="s">
        <v>346</v>
      </c>
      <c r="D309" s="18">
        <v>14.75</v>
      </c>
      <c r="H309"/>
    </row>
    <row r="310" spans="2:8">
      <c r="B310" s="17" t="s">
        <v>347</v>
      </c>
      <c r="C310" s="18" t="s">
        <v>348</v>
      </c>
      <c r="D310" s="18">
        <v>9.73</v>
      </c>
      <c r="H310"/>
    </row>
    <row r="311" spans="2:8">
      <c r="B311" s="17" t="s">
        <v>349</v>
      </c>
      <c r="C311" s="18" t="s">
        <v>257</v>
      </c>
      <c r="D311" s="18">
        <v>30.22</v>
      </c>
      <c r="H311"/>
    </row>
    <row r="312" spans="2:8">
      <c r="B312" s="17" t="s">
        <v>350</v>
      </c>
      <c r="C312" s="18" t="s">
        <v>351</v>
      </c>
      <c r="D312" s="18">
        <v>2.41</v>
      </c>
      <c r="H312"/>
    </row>
    <row r="313" spans="2:8">
      <c r="B313" s="17" t="s">
        <v>352</v>
      </c>
      <c r="C313" s="18" t="s">
        <v>353</v>
      </c>
      <c r="D313" s="18">
        <v>7.61</v>
      </c>
      <c r="H313"/>
    </row>
    <row r="314" spans="2:8">
      <c r="B314" s="17" t="s">
        <v>354</v>
      </c>
      <c r="C314" s="18" t="s">
        <v>355</v>
      </c>
      <c r="D314" s="18">
        <v>18.73</v>
      </c>
      <c r="H314"/>
    </row>
    <row r="315" spans="2:8">
      <c r="B315" s="17" t="s">
        <v>356</v>
      </c>
      <c r="C315" s="18" t="s">
        <v>340</v>
      </c>
      <c r="D315" s="18">
        <v>20.87</v>
      </c>
      <c r="H315"/>
    </row>
    <row r="316" spans="2:8">
      <c r="B316" s="17" t="s">
        <v>357</v>
      </c>
      <c r="C316" s="18" t="s">
        <v>340</v>
      </c>
      <c r="D316" s="18">
        <v>35.9</v>
      </c>
      <c r="H316"/>
    </row>
    <row r="317" spans="2:8">
      <c r="B317" s="17" t="s">
        <v>358</v>
      </c>
      <c r="C317" s="18" t="s">
        <v>340</v>
      </c>
      <c r="D317" s="18">
        <v>27.49</v>
      </c>
      <c r="H317"/>
    </row>
    <row r="318" spans="2:8">
      <c r="B318" s="17" t="s">
        <v>359</v>
      </c>
      <c r="C318" s="18" t="s">
        <v>360</v>
      </c>
      <c r="D318" s="18">
        <v>25.17</v>
      </c>
      <c r="H318"/>
    </row>
    <row r="319" spans="2:8">
      <c r="B319" s="17" t="s">
        <v>361</v>
      </c>
      <c r="C319" s="18" t="s">
        <v>362</v>
      </c>
      <c r="D319" s="18">
        <v>21.47</v>
      </c>
      <c r="H319"/>
    </row>
    <row r="320" spans="2:8">
      <c r="B320" s="17" t="s">
        <v>363</v>
      </c>
      <c r="C320" s="18" t="s">
        <v>364</v>
      </c>
      <c r="D320" s="18">
        <v>5.12</v>
      </c>
      <c r="H320"/>
    </row>
    <row r="321" spans="2:8" ht="25.5">
      <c r="B321" s="17" t="s">
        <v>365</v>
      </c>
      <c r="C321" s="18" t="s">
        <v>366</v>
      </c>
      <c r="D321" s="18">
        <v>23.55</v>
      </c>
      <c r="H321"/>
    </row>
    <row r="322" spans="2:8">
      <c r="B322" s="17" t="s">
        <v>367</v>
      </c>
      <c r="C322" s="18" t="s">
        <v>308</v>
      </c>
      <c r="D322" s="18">
        <v>16.39</v>
      </c>
      <c r="H322"/>
    </row>
    <row r="323" spans="2:8">
      <c r="B323" s="17" t="s">
        <v>368</v>
      </c>
      <c r="C323" s="18" t="s">
        <v>340</v>
      </c>
      <c r="D323" s="18">
        <v>25.67</v>
      </c>
      <c r="H323"/>
    </row>
    <row r="324" spans="2:8">
      <c r="B324" s="17" t="s">
        <v>369</v>
      </c>
      <c r="C324" s="18" t="s">
        <v>370</v>
      </c>
      <c r="D324" s="18">
        <v>8.41</v>
      </c>
      <c r="H324"/>
    </row>
    <row r="325" spans="2:8">
      <c r="B325" s="17" t="s">
        <v>371</v>
      </c>
      <c r="C325" s="18" t="s">
        <v>340</v>
      </c>
      <c r="D325" s="18">
        <v>25.42</v>
      </c>
      <c r="H325"/>
    </row>
    <row r="326" spans="2:8">
      <c r="B326" s="17" t="s">
        <v>372</v>
      </c>
      <c r="C326" s="18" t="s">
        <v>340</v>
      </c>
      <c r="D326" s="18">
        <v>24.74</v>
      </c>
      <c r="H326"/>
    </row>
    <row r="327" spans="2:8">
      <c r="B327" s="20" t="s">
        <v>373</v>
      </c>
      <c r="C327" s="20" t="s">
        <v>370</v>
      </c>
      <c r="D327" s="20">
        <v>10.130000000000001</v>
      </c>
      <c r="H327"/>
    </row>
    <row r="328" spans="2:8">
      <c r="B328" s="17" t="s">
        <v>374</v>
      </c>
      <c r="C328" s="18" t="s">
        <v>340</v>
      </c>
      <c r="D328" s="18">
        <v>28.33</v>
      </c>
      <c r="H328"/>
    </row>
    <row r="329" spans="2:8">
      <c r="B329" s="17" t="s">
        <v>375</v>
      </c>
      <c r="C329" s="18" t="s">
        <v>376</v>
      </c>
      <c r="D329" s="18">
        <v>1.94</v>
      </c>
      <c r="H329"/>
    </row>
    <row r="330" spans="2:8">
      <c r="B330" s="17" t="s">
        <v>377</v>
      </c>
      <c r="C330" s="18" t="s">
        <v>378</v>
      </c>
      <c r="D330" s="18">
        <v>4.53</v>
      </c>
      <c r="H330"/>
    </row>
    <row r="331" spans="2:8">
      <c r="B331" s="17" t="s">
        <v>379</v>
      </c>
      <c r="C331" s="18" t="s">
        <v>380</v>
      </c>
      <c r="D331" s="18">
        <v>1.4</v>
      </c>
      <c r="H331"/>
    </row>
    <row r="332" spans="2:8">
      <c r="B332" s="17" t="s">
        <v>381</v>
      </c>
      <c r="C332" s="18" t="s">
        <v>382</v>
      </c>
      <c r="D332" s="18">
        <v>8.86</v>
      </c>
      <c r="H332"/>
    </row>
    <row r="333" spans="2:8">
      <c r="D333" s="3">
        <f>SUM(D288:D332)</f>
        <v>862.28</v>
      </c>
      <c r="H333" s="3">
        <f>SUM(H9:H332)</f>
        <v>369.78</v>
      </c>
    </row>
    <row r="338" spans="2:4">
      <c r="B338" s="2" t="s">
        <v>383</v>
      </c>
      <c r="C338" s="1" t="s">
        <v>384</v>
      </c>
      <c r="D338" s="1">
        <v>30.25</v>
      </c>
    </row>
    <row r="339" spans="2:4">
      <c r="B339" s="2" t="s">
        <v>385</v>
      </c>
      <c r="C339" s="1" t="s">
        <v>332</v>
      </c>
      <c r="D339" s="1">
        <v>30.03</v>
      </c>
    </row>
    <row r="340" spans="2:4">
      <c r="B340" s="2" t="s">
        <v>386</v>
      </c>
      <c r="C340" s="1" t="s">
        <v>387</v>
      </c>
      <c r="D340" s="1">
        <v>16.37</v>
      </c>
    </row>
    <row r="341" spans="2:4">
      <c r="B341" s="2" t="s">
        <v>388</v>
      </c>
      <c r="C341" s="1" t="s">
        <v>296</v>
      </c>
      <c r="D341" s="1">
        <v>6.05</v>
      </c>
    </row>
    <row r="342" spans="2:4">
      <c r="B342" s="2" t="s">
        <v>389</v>
      </c>
      <c r="C342" s="1" t="s">
        <v>390</v>
      </c>
      <c r="D342" s="1">
        <v>3.76</v>
      </c>
    </row>
    <row r="343" spans="2:4">
      <c r="B343" s="2" t="s">
        <v>391</v>
      </c>
      <c r="C343" s="1" t="s">
        <v>392</v>
      </c>
      <c r="D343" s="1">
        <v>25.31</v>
      </c>
    </row>
    <row r="344" spans="2:4">
      <c r="B344" s="2" t="s">
        <v>393</v>
      </c>
      <c r="C344" s="1" t="s">
        <v>199</v>
      </c>
      <c r="D344" s="1">
        <v>11.92</v>
      </c>
    </row>
    <row r="345" spans="2:4">
      <c r="B345" s="2" t="s">
        <v>394</v>
      </c>
      <c r="C345" s="1" t="s">
        <v>296</v>
      </c>
      <c r="D345" s="1">
        <v>5.26</v>
      </c>
    </row>
    <row r="346" spans="2:4">
      <c r="B346" s="2" t="s">
        <v>395</v>
      </c>
      <c r="C346" s="1" t="s">
        <v>396</v>
      </c>
      <c r="D346" s="1">
        <v>18.46</v>
      </c>
    </row>
    <row r="347" spans="2:4">
      <c r="B347" s="2" t="s">
        <v>274</v>
      </c>
      <c r="C347" s="1" t="s">
        <v>397</v>
      </c>
      <c r="D347" s="1">
        <v>59.4</v>
      </c>
    </row>
    <row r="348" spans="2:4">
      <c r="D348" s="1">
        <f>SUM(D338:D347)</f>
        <v>206.81000000000003</v>
      </c>
    </row>
  </sheetData>
  <mergeCells count="4">
    <mergeCell ref="A11:A36"/>
    <mergeCell ref="A45:A125"/>
    <mergeCell ref="A127:A208"/>
    <mergeCell ref="B286:D286"/>
  </mergeCells>
  <pageMargins left="0.7" right="0.7" top="0.75" bottom="0.75" header="0.51180555555555496" footer="0.51180555555555496"/>
  <pageSetup paperSize="9" firstPageNumber="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51"/>
  <sheetViews>
    <sheetView tabSelected="1" topLeftCell="A2" zoomScaleNormal="100" workbookViewId="0">
      <selection activeCell="G49" sqref="G49"/>
    </sheetView>
  </sheetViews>
  <sheetFormatPr defaultRowHeight="14.25"/>
  <cols>
    <col min="1" max="1" width="3.75"/>
    <col min="2" max="2" width="31.375"/>
    <col min="3" max="3" width="37.875"/>
    <col min="4" max="4" width="8.5"/>
    <col min="5" max="5" width="9.375"/>
    <col min="6" max="8" width="9.875"/>
    <col min="10" max="10" width="9.875"/>
    <col min="11" max="1025" width="8.875"/>
  </cols>
  <sheetData>
    <row r="2" spans="1:10">
      <c r="B2" t="s">
        <v>935</v>
      </c>
    </row>
    <row r="4" spans="1:10">
      <c r="B4" t="s">
        <v>936</v>
      </c>
    </row>
    <row r="6" spans="1:10">
      <c r="A6" s="175" t="s">
        <v>937</v>
      </c>
      <c r="B6" s="175" t="s">
        <v>938</v>
      </c>
      <c r="C6" s="175" t="s">
        <v>939</v>
      </c>
      <c r="D6" s="176" t="s">
        <v>940</v>
      </c>
      <c r="E6" s="176"/>
      <c r="F6" s="176"/>
      <c r="G6" s="176"/>
      <c r="H6" s="176"/>
      <c r="I6" s="176"/>
      <c r="J6" s="175" t="s">
        <v>941</v>
      </c>
    </row>
    <row r="7" spans="1:10">
      <c r="A7" s="175"/>
      <c r="B7" s="175"/>
      <c r="C7" s="175"/>
      <c r="D7" s="66" t="s">
        <v>942</v>
      </c>
      <c r="E7" s="67" t="s">
        <v>943</v>
      </c>
      <c r="F7" s="67" t="s">
        <v>944</v>
      </c>
      <c r="G7" s="67" t="s">
        <v>945</v>
      </c>
      <c r="H7" s="67" t="s">
        <v>946</v>
      </c>
      <c r="I7" s="67" t="s">
        <v>947</v>
      </c>
      <c r="J7" s="175"/>
    </row>
    <row r="8" spans="1:10" ht="15.75" thickTop="1" thickBot="1">
      <c r="A8" s="68" t="s">
        <v>948</v>
      </c>
      <c r="B8" s="177" t="s">
        <v>949</v>
      </c>
      <c r="C8" s="69" t="s">
        <v>950</v>
      </c>
      <c r="D8" s="70">
        <f t="shared" ref="D8:I8" si="0">D89</f>
        <v>0</v>
      </c>
      <c r="E8" s="70">
        <f t="shared" si="0"/>
        <v>17.260000000000002</v>
      </c>
      <c r="F8" s="70">
        <f t="shared" si="0"/>
        <v>389.43</v>
      </c>
      <c r="G8" s="70">
        <f t="shared" si="0"/>
        <v>65.510000000000005</v>
      </c>
      <c r="H8" s="70">
        <f t="shared" si="0"/>
        <v>0</v>
      </c>
      <c r="I8" s="70">
        <f t="shared" si="0"/>
        <v>0</v>
      </c>
      <c r="J8" s="70">
        <f t="shared" ref="J8:J16" si="1">SUM(D8:I8)</f>
        <v>472.2</v>
      </c>
    </row>
    <row r="9" spans="1:10" ht="15.75" thickTop="1" thickBot="1">
      <c r="A9" s="68" t="s">
        <v>560</v>
      </c>
      <c r="B9" s="177"/>
      <c r="C9" s="69" t="s">
        <v>951</v>
      </c>
      <c r="D9" s="70">
        <f t="shared" ref="D9:I9" si="2">D123</f>
        <v>0</v>
      </c>
      <c r="E9" s="70">
        <f t="shared" si="2"/>
        <v>43.07</v>
      </c>
      <c r="F9" s="70">
        <f t="shared" si="2"/>
        <v>292.37</v>
      </c>
      <c r="G9" s="70">
        <f t="shared" si="2"/>
        <v>114.83</v>
      </c>
      <c r="H9" s="70">
        <f t="shared" si="2"/>
        <v>0</v>
      </c>
      <c r="I9" s="70">
        <f t="shared" si="2"/>
        <v>0</v>
      </c>
      <c r="J9" s="70">
        <f t="shared" si="1"/>
        <v>450.27</v>
      </c>
    </row>
    <row r="10" spans="1:10" ht="15.75" thickTop="1" thickBot="1">
      <c r="A10" s="68" t="s">
        <v>952</v>
      </c>
      <c r="B10" s="177"/>
      <c r="C10" s="69" t="s">
        <v>953</v>
      </c>
      <c r="D10" s="70">
        <f t="shared" ref="D10:I10" si="3">D166</f>
        <v>0</v>
      </c>
      <c r="E10" s="70">
        <f t="shared" si="3"/>
        <v>39.549999999999997</v>
      </c>
      <c r="F10" s="70">
        <f t="shared" si="3"/>
        <v>337.2999999999999</v>
      </c>
      <c r="G10" s="70">
        <f t="shared" si="3"/>
        <v>130.97999999999999</v>
      </c>
      <c r="H10" s="70">
        <f t="shared" si="3"/>
        <v>0</v>
      </c>
      <c r="I10" s="70">
        <f t="shared" si="3"/>
        <v>0</v>
      </c>
      <c r="J10" s="70">
        <f t="shared" si="1"/>
        <v>507.82999999999993</v>
      </c>
    </row>
    <row r="11" spans="1:10" ht="15.75" thickTop="1" thickBot="1">
      <c r="A11" s="68" t="s">
        <v>954</v>
      </c>
      <c r="B11" s="177"/>
      <c r="C11" s="69" t="s">
        <v>955</v>
      </c>
      <c r="D11" s="71">
        <f t="shared" ref="D11:I11" si="4">D210</f>
        <v>0</v>
      </c>
      <c r="E11" s="71">
        <v>110.54</v>
      </c>
      <c r="F11" s="71">
        <v>365.23</v>
      </c>
      <c r="G11" s="71">
        <f t="shared" si="4"/>
        <v>155.16</v>
      </c>
      <c r="H11" s="71">
        <f t="shared" si="4"/>
        <v>0</v>
      </c>
      <c r="I11" s="71">
        <f t="shared" si="4"/>
        <v>0</v>
      </c>
      <c r="J11" s="70">
        <f t="shared" si="1"/>
        <v>630.93000000000006</v>
      </c>
    </row>
    <row r="12" spans="1:10" ht="15.75" thickTop="1" thickBot="1">
      <c r="A12" s="68" t="s">
        <v>956</v>
      </c>
      <c r="B12" s="177"/>
      <c r="C12" s="69" t="s">
        <v>957</v>
      </c>
      <c r="D12" s="70">
        <f t="shared" ref="D12:I12" si="5">D250</f>
        <v>0</v>
      </c>
      <c r="E12" s="70">
        <f t="shared" si="5"/>
        <v>43.19</v>
      </c>
      <c r="F12" s="70">
        <f t="shared" si="5"/>
        <v>327.14999999999998</v>
      </c>
      <c r="G12" s="70">
        <f t="shared" si="5"/>
        <v>95.300000000000011</v>
      </c>
      <c r="H12" s="70">
        <f t="shared" si="5"/>
        <v>0</v>
      </c>
      <c r="I12" s="70">
        <f t="shared" si="5"/>
        <v>0</v>
      </c>
      <c r="J12" s="70">
        <f t="shared" si="1"/>
        <v>465.64</v>
      </c>
    </row>
    <row r="13" spans="1:10" ht="15.75" thickTop="1" thickBot="1">
      <c r="A13" s="68" t="s">
        <v>958</v>
      </c>
      <c r="B13" s="177"/>
      <c r="C13" s="69" t="s">
        <v>959</v>
      </c>
      <c r="D13" s="70">
        <f t="shared" ref="D13:I13" si="6">D301</f>
        <v>0</v>
      </c>
      <c r="E13" s="70">
        <f t="shared" si="6"/>
        <v>71.3</v>
      </c>
      <c r="F13" s="70">
        <f t="shared" si="6"/>
        <v>559.06000000000017</v>
      </c>
      <c r="G13" s="70">
        <f t="shared" si="6"/>
        <v>152.43</v>
      </c>
      <c r="H13" s="70">
        <f t="shared" si="6"/>
        <v>79.490000000000009</v>
      </c>
      <c r="I13" s="70">
        <f t="shared" si="6"/>
        <v>0</v>
      </c>
      <c r="J13" s="70">
        <f t="shared" si="1"/>
        <v>862.2800000000002</v>
      </c>
    </row>
    <row r="14" spans="1:10" ht="15.75" thickTop="1" thickBot="1">
      <c r="A14" s="68" t="s">
        <v>960</v>
      </c>
      <c r="B14" s="177"/>
      <c r="C14" s="69" t="s">
        <v>961</v>
      </c>
      <c r="D14" s="70">
        <f t="shared" ref="D14:I14" si="7">D320</f>
        <v>0</v>
      </c>
      <c r="E14" s="70">
        <f t="shared" si="7"/>
        <v>0</v>
      </c>
      <c r="F14" s="70">
        <f t="shared" si="7"/>
        <v>0</v>
      </c>
      <c r="G14" s="70">
        <f t="shared" si="7"/>
        <v>44.22</v>
      </c>
      <c r="H14" s="70">
        <f t="shared" si="7"/>
        <v>291.43</v>
      </c>
      <c r="I14" s="70">
        <f t="shared" si="7"/>
        <v>0</v>
      </c>
      <c r="J14" s="70">
        <f t="shared" si="1"/>
        <v>335.65</v>
      </c>
    </row>
    <row r="15" spans="1:10" ht="15.75" thickTop="1" thickBot="1">
      <c r="A15" s="68" t="s">
        <v>962</v>
      </c>
      <c r="B15" s="177"/>
      <c r="C15" s="69" t="s">
        <v>231</v>
      </c>
      <c r="D15" s="70">
        <f t="shared" ref="D15:F15" si="8">D368</f>
        <v>0</v>
      </c>
      <c r="E15" s="70">
        <f t="shared" si="8"/>
        <v>0</v>
      </c>
      <c r="F15" s="70">
        <f t="shared" si="8"/>
        <v>0</v>
      </c>
      <c r="G15" s="70">
        <f>G368</f>
        <v>87.63000000000001</v>
      </c>
      <c r="H15" s="70">
        <f>H368</f>
        <v>22.21</v>
      </c>
      <c r="I15" s="70">
        <f>I368</f>
        <v>20.57</v>
      </c>
      <c r="J15" s="157">
        <f t="shared" si="1"/>
        <v>130.41</v>
      </c>
    </row>
    <row r="16" spans="1:10" ht="15.75" thickTop="1" thickBot="1">
      <c r="A16" s="68" t="s">
        <v>963</v>
      </c>
      <c r="B16" s="177"/>
      <c r="C16" s="69" t="s">
        <v>964</v>
      </c>
      <c r="D16" s="70">
        <f t="shared" ref="D16:H16" si="9">D418</f>
        <v>0</v>
      </c>
      <c r="E16" s="70">
        <f t="shared" si="9"/>
        <v>0</v>
      </c>
      <c r="F16" s="70">
        <f t="shared" si="9"/>
        <v>0</v>
      </c>
      <c r="G16" s="70">
        <f t="shared" si="9"/>
        <v>378.88</v>
      </c>
      <c r="H16" s="70">
        <f t="shared" si="9"/>
        <v>139.43</v>
      </c>
      <c r="I16" s="70">
        <f>I418</f>
        <v>59.4</v>
      </c>
      <c r="J16" s="70">
        <f t="shared" si="1"/>
        <v>577.70999999999992</v>
      </c>
    </row>
    <row r="17" spans="1:12" ht="15.75" thickTop="1" thickBot="1">
      <c r="A17" s="68"/>
      <c r="B17" s="177"/>
      <c r="C17" s="69" t="s">
        <v>965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51.92</v>
      </c>
      <c r="J17" s="70">
        <v>51.92</v>
      </c>
    </row>
    <row r="18" spans="1:12" ht="15.75" thickTop="1" thickBot="1">
      <c r="A18" s="68" t="s">
        <v>966</v>
      </c>
      <c r="B18" s="177"/>
      <c r="C18" s="69" t="s">
        <v>967</v>
      </c>
      <c r="D18" s="70">
        <f t="shared" ref="D18:I18" si="10">D346</f>
        <v>0</v>
      </c>
      <c r="E18" s="70">
        <f t="shared" si="10"/>
        <v>0</v>
      </c>
      <c r="F18" s="70">
        <f t="shared" si="10"/>
        <v>0</v>
      </c>
      <c r="G18" s="70">
        <f t="shared" si="10"/>
        <v>237.43</v>
      </c>
      <c r="H18" s="70">
        <f t="shared" si="10"/>
        <v>10.47</v>
      </c>
      <c r="I18" s="70">
        <f t="shared" si="10"/>
        <v>196.42999999999998</v>
      </c>
      <c r="J18" s="70">
        <f t="shared" ref="J18:J43" si="11">SUM(D18:I18)</f>
        <v>444.33</v>
      </c>
      <c r="L18" s="72">
        <f>SUM(J8:J18)</f>
        <v>4929.17</v>
      </c>
    </row>
    <row r="19" spans="1:12" ht="15" thickBot="1">
      <c r="A19" s="68" t="s">
        <v>968</v>
      </c>
      <c r="B19" s="178" t="s">
        <v>969</v>
      </c>
      <c r="C19" s="69" t="s">
        <v>970</v>
      </c>
      <c r="D19" s="70">
        <f t="shared" ref="D19:I19" si="12">D490</f>
        <v>0</v>
      </c>
      <c r="E19" s="70">
        <f t="shared" si="12"/>
        <v>155.45000000000002</v>
      </c>
      <c r="F19" s="70">
        <f t="shared" si="12"/>
        <v>176.28</v>
      </c>
      <c r="G19" s="70">
        <f t="shared" si="12"/>
        <v>324.87999999999994</v>
      </c>
      <c r="H19" s="70">
        <f t="shared" si="12"/>
        <v>234.48000000000002</v>
      </c>
      <c r="I19" s="70">
        <f t="shared" si="12"/>
        <v>0</v>
      </c>
      <c r="J19" s="70">
        <f>SUM(D19:I19)</f>
        <v>891.08999999999992</v>
      </c>
    </row>
    <row r="20" spans="1:12" ht="15" thickBot="1">
      <c r="A20" s="68" t="s">
        <v>576</v>
      </c>
      <c r="B20" s="178"/>
      <c r="C20" s="69" t="s">
        <v>517</v>
      </c>
      <c r="D20" s="70">
        <f t="shared" ref="D20:I20" si="13">D526</f>
        <v>0</v>
      </c>
      <c r="E20" s="70">
        <f t="shared" si="13"/>
        <v>42.89</v>
      </c>
      <c r="F20" s="70">
        <v>302.14</v>
      </c>
      <c r="G20" s="70">
        <v>57.4</v>
      </c>
      <c r="H20" s="70">
        <f t="shared" si="13"/>
        <v>179.08999999999997</v>
      </c>
      <c r="I20" s="70">
        <f t="shared" si="13"/>
        <v>0</v>
      </c>
      <c r="J20" s="70">
        <f t="shared" si="11"/>
        <v>581.52</v>
      </c>
    </row>
    <row r="21" spans="1:12" ht="15" thickBot="1">
      <c r="A21" s="68" t="s">
        <v>578</v>
      </c>
      <c r="B21" s="178"/>
      <c r="C21" s="69" t="s">
        <v>971</v>
      </c>
      <c r="D21" s="70">
        <f t="shared" ref="D21:I21" si="14">D554</f>
        <v>0</v>
      </c>
      <c r="E21" s="70">
        <f t="shared" si="14"/>
        <v>0</v>
      </c>
      <c r="F21" s="70">
        <f t="shared" si="14"/>
        <v>263.8</v>
      </c>
      <c r="G21" s="70">
        <f t="shared" si="14"/>
        <v>78.260000000000005</v>
      </c>
      <c r="H21" s="70">
        <f t="shared" si="14"/>
        <v>0</v>
      </c>
      <c r="I21" s="70">
        <f t="shared" si="14"/>
        <v>0</v>
      </c>
      <c r="J21" s="70">
        <f t="shared" si="11"/>
        <v>342.06</v>
      </c>
    </row>
    <row r="22" spans="1:12" ht="15" thickBot="1">
      <c r="A22" s="68" t="s">
        <v>972</v>
      </c>
      <c r="B22" s="178"/>
      <c r="C22" s="69" t="s">
        <v>579</v>
      </c>
      <c r="D22" s="70">
        <f t="shared" ref="D22:I22" si="15">D624</f>
        <v>129.6</v>
      </c>
      <c r="E22" s="70">
        <f t="shared" si="15"/>
        <v>49.8</v>
      </c>
      <c r="F22" s="70">
        <f t="shared" si="15"/>
        <v>465.20000000000005</v>
      </c>
      <c r="G22" s="70">
        <f t="shared" si="15"/>
        <v>275.89999999999998</v>
      </c>
      <c r="H22" s="70">
        <f t="shared" si="15"/>
        <v>149.85000000000002</v>
      </c>
      <c r="I22" s="70">
        <f t="shared" si="15"/>
        <v>0</v>
      </c>
      <c r="J22" s="70">
        <f t="shared" si="11"/>
        <v>1070.3499999999999</v>
      </c>
    </row>
    <row r="23" spans="1:12" ht="15" thickBot="1">
      <c r="A23" s="68" t="s">
        <v>973</v>
      </c>
      <c r="B23" s="178"/>
      <c r="C23" s="69" t="s">
        <v>623</v>
      </c>
      <c r="D23" s="70">
        <v>74.59</v>
      </c>
      <c r="E23" s="70">
        <f t="shared" ref="E23:I23" si="16">E655</f>
        <v>0</v>
      </c>
      <c r="F23" s="70">
        <f t="shared" si="16"/>
        <v>377.08</v>
      </c>
      <c r="G23" s="70">
        <f t="shared" si="16"/>
        <v>29.32</v>
      </c>
      <c r="H23" s="70">
        <f t="shared" si="16"/>
        <v>0</v>
      </c>
      <c r="I23" s="70">
        <f t="shared" si="16"/>
        <v>0</v>
      </c>
      <c r="J23" s="70">
        <f t="shared" si="11"/>
        <v>480.98999999999995</v>
      </c>
    </row>
    <row r="24" spans="1:12" s="53" customFormat="1" ht="15" thickBot="1">
      <c r="A24" s="68"/>
      <c r="B24" s="178"/>
      <c r="C24" s="69" t="s">
        <v>650</v>
      </c>
      <c r="D24" s="70">
        <v>0</v>
      </c>
      <c r="E24" s="70">
        <v>0</v>
      </c>
      <c r="F24" s="70">
        <v>0</v>
      </c>
      <c r="G24" s="70">
        <v>6.5</v>
      </c>
      <c r="H24" s="70">
        <v>168.76</v>
      </c>
      <c r="I24" s="70">
        <v>25.89</v>
      </c>
      <c r="J24" s="70">
        <f>SUM(D24:I24)</f>
        <v>201.14999999999998</v>
      </c>
    </row>
    <row r="25" spans="1:12" ht="15" thickBot="1">
      <c r="A25" s="68" t="s">
        <v>974</v>
      </c>
      <c r="B25" s="178"/>
      <c r="C25" s="69" t="s">
        <v>975</v>
      </c>
      <c r="D25" s="70">
        <f t="shared" ref="D25:I25" si="17">D673</f>
        <v>0</v>
      </c>
      <c r="E25" s="70">
        <f t="shared" si="17"/>
        <v>0</v>
      </c>
      <c r="F25" s="70">
        <f t="shared" si="17"/>
        <v>38.03</v>
      </c>
      <c r="G25" s="70">
        <f t="shared" si="17"/>
        <v>79.030000000000015</v>
      </c>
      <c r="H25" s="70">
        <f t="shared" si="17"/>
        <v>139.53</v>
      </c>
      <c r="I25" s="70">
        <f t="shared" si="17"/>
        <v>0</v>
      </c>
      <c r="J25" s="70">
        <f t="shared" si="11"/>
        <v>256.59000000000003</v>
      </c>
      <c r="L25" s="72">
        <f>L18+J19+J20+J21+J22+J23+J25</f>
        <v>8551.77</v>
      </c>
    </row>
    <row r="26" spans="1:12" ht="15" thickBot="1">
      <c r="A26" s="68" t="s">
        <v>976</v>
      </c>
      <c r="B26" s="178" t="s">
        <v>977</v>
      </c>
      <c r="C26" s="69" t="s">
        <v>967</v>
      </c>
      <c r="D26" s="70">
        <f t="shared" ref="D26:I26" si="18">D694</f>
        <v>0</v>
      </c>
      <c r="E26" s="70">
        <f t="shared" si="18"/>
        <v>0</v>
      </c>
      <c r="F26" s="70">
        <f t="shared" si="18"/>
        <v>0</v>
      </c>
      <c r="G26" s="70">
        <f t="shared" si="18"/>
        <v>128.41000000000003</v>
      </c>
      <c r="H26" s="70">
        <f t="shared" si="18"/>
        <v>0</v>
      </c>
      <c r="I26" s="70">
        <f t="shared" si="18"/>
        <v>110.56</v>
      </c>
      <c r="J26" s="70">
        <f t="shared" si="11"/>
        <v>238.97000000000003</v>
      </c>
    </row>
    <row r="27" spans="1:12" ht="15" thickBot="1">
      <c r="A27" s="68" t="s">
        <v>978</v>
      </c>
      <c r="B27" s="178"/>
      <c r="C27" s="69" t="s">
        <v>656</v>
      </c>
      <c r="D27" s="70">
        <f t="shared" ref="D27:I27" si="19">D727</f>
        <v>0</v>
      </c>
      <c r="E27" s="70">
        <f t="shared" si="19"/>
        <v>0</v>
      </c>
      <c r="F27" s="70">
        <f t="shared" si="19"/>
        <v>215.04999999999998</v>
      </c>
      <c r="G27" s="70">
        <f t="shared" si="19"/>
        <v>105.73</v>
      </c>
      <c r="H27" s="70">
        <f t="shared" si="19"/>
        <v>0</v>
      </c>
      <c r="I27" s="70">
        <f t="shared" si="19"/>
        <v>108.37</v>
      </c>
      <c r="J27" s="70">
        <f t="shared" si="11"/>
        <v>429.15</v>
      </c>
    </row>
    <row r="28" spans="1:12" ht="15" thickBot="1">
      <c r="A28" s="68" t="s">
        <v>979</v>
      </c>
      <c r="B28" s="178"/>
      <c r="C28" s="69" t="s">
        <v>980</v>
      </c>
      <c r="D28" s="70">
        <f t="shared" ref="D28:I28" si="20">D762</f>
        <v>0</v>
      </c>
      <c r="E28" s="70">
        <f t="shared" si="20"/>
        <v>18.93</v>
      </c>
      <c r="F28" s="70">
        <f t="shared" si="20"/>
        <v>245.02</v>
      </c>
      <c r="G28" s="70">
        <f t="shared" si="20"/>
        <v>45.230000000000004</v>
      </c>
      <c r="H28" s="70">
        <f t="shared" si="20"/>
        <v>0</v>
      </c>
      <c r="I28" s="70">
        <f t="shared" si="20"/>
        <v>95.61</v>
      </c>
      <c r="J28" s="70">
        <f t="shared" si="11"/>
        <v>404.79</v>
      </c>
    </row>
    <row r="29" spans="1:12" ht="15" thickBot="1">
      <c r="A29" s="68" t="s">
        <v>981</v>
      </c>
      <c r="B29" s="179" t="s">
        <v>982</v>
      </c>
      <c r="C29" s="69" t="s">
        <v>983</v>
      </c>
      <c r="D29" s="70">
        <f t="shared" ref="D29:I29" si="21">D788</f>
        <v>0</v>
      </c>
      <c r="E29" s="70">
        <f t="shared" si="21"/>
        <v>0</v>
      </c>
      <c r="F29" s="70">
        <f t="shared" si="21"/>
        <v>118.79999999999998</v>
      </c>
      <c r="G29" s="70">
        <f t="shared" si="21"/>
        <v>108.83000000000001</v>
      </c>
      <c r="H29" s="70">
        <f t="shared" si="21"/>
        <v>156.5</v>
      </c>
      <c r="I29" s="70">
        <f t="shared" si="21"/>
        <v>6.25</v>
      </c>
      <c r="J29" s="70">
        <f t="shared" si="11"/>
        <v>390.38</v>
      </c>
    </row>
    <row r="30" spans="1:12" ht="15" thickBot="1">
      <c r="A30" s="68" t="s">
        <v>984</v>
      </c>
      <c r="B30" s="179"/>
      <c r="C30" s="75" t="s">
        <v>656</v>
      </c>
      <c r="D30" s="76">
        <f t="shared" ref="D30:I30" si="22">D814</f>
        <v>0</v>
      </c>
      <c r="E30" s="76">
        <f t="shared" si="22"/>
        <v>0</v>
      </c>
      <c r="F30" s="76">
        <f t="shared" si="22"/>
        <v>187.33</v>
      </c>
      <c r="G30" s="76">
        <f t="shared" si="22"/>
        <v>13.73</v>
      </c>
      <c r="H30" s="76">
        <f t="shared" si="22"/>
        <v>149.32</v>
      </c>
      <c r="I30" s="76">
        <f t="shared" si="22"/>
        <v>12.45</v>
      </c>
      <c r="J30" s="76">
        <f t="shared" si="11"/>
        <v>362.83</v>
      </c>
    </row>
    <row r="31" spans="1:12" ht="15" thickBot="1">
      <c r="A31" s="68" t="s">
        <v>985</v>
      </c>
      <c r="B31" s="179"/>
      <c r="C31" s="75" t="s">
        <v>980</v>
      </c>
      <c r="D31" s="76">
        <f t="shared" ref="D31:I31" si="23">D843</f>
        <v>0</v>
      </c>
      <c r="E31" s="76">
        <f t="shared" si="23"/>
        <v>18.7</v>
      </c>
      <c r="F31" s="76">
        <f t="shared" si="23"/>
        <v>172</v>
      </c>
      <c r="G31" s="76">
        <f t="shared" si="23"/>
        <v>216</v>
      </c>
      <c r="H31" s="76">
        <f t="shared" si="23"/>
        <v>0</v>
      </c>
      <c r="I31" s="76">
        <f t="shared" si="23"/>
        <v>12.45</v>
      </c>
      <c r="J31" s="76">
        <f t="shared" si="11"/>
        <v>419.15</v>
      </c>
    </row>
    <row r="32" spans="1:12" ht="15" thickBot="1">
      <c r="A32" s="68" t="s">
        <v>986</v>
      </c>
      <c r="B32" s="179"/>
      <c r="C32" s="77" t="s">
        <v>987</v>
      </c>
      <c r="D32" s="78">
        <f t="shared" ref="D32:I32" si="24">D871</f>
        <v>0</v>
      </c>
      <c r="E32" s="78">
        <f t="shared" si="24"/>
        <v>0</v>
      </c>
      <c r="F32" s="78">
        <f t="shared" si="24"/>
        <v>138</v>
      </c>
      <c r="G32" s="78">
        <f t="shared" si="24"/>
        <v>303.7</v>
      </c>
      <c r="H32" s="78">
        <f t="shared" si="24"/>
        <v>0</v>
      </c>
      <c r="I32" s="78">
        <f t="shared" si="24"/>
        <v>44.86</v>
      </c>
      <c r="J32" s="78">
        <f t="shared" si="11"/>
        <v>486.56</v>
      </c>
    </row>
    <row r="33" spans="1:10" ht="15" thickBot="1">
      <c r="A33" s="68" t="s">
        <v>988</v>
      </c>
      <c r="B33" s="73" t="s">
        <v>1134</v>
      </c>
      <c r="C33" s="75" t="s">
        <v>1134</v>
      </c>
      <c r="D33" s="76">
        <f t="shared" ref="D33:I33" si="25">D897</f>
        <v>0</v>
      </c>
      <c r="E33" s="76">
        <f t="shared" si="25"/>
        <v>0</v>
      </c>
      <c r="F33" s="76">
        <f t="shared" si="25"/>
        <v>0</v>
      </c>
      <c r="G33" s="76">
        <f t="shared" si="25"/>
        <v>225.59999999999997</v>
      </c>
      <c r="H33" s="76">
        <f t="shared" si="25"/>
        <v>69</v>
      </c>
      <c r="I33" s="76">
        <f t="shared" si="25"/>
        <v>0</v>
      </c>
      <c r="J33" s="79">
        <f t="shared" si="11"/>
        <v>294.59999999999997</v>
      </c>
    </row>
    <row r="34" spans="1:10" ht="15" thickBot="1">
      <c r="A34" s="68"/>
      <c r="B34" s="73" t="s">
        <v>989</v>
      </c>
      <c r="C34" s="75" t="s">
        <v>990</v>
      </c>
      <c r="D34" s="76">
        <v>0</v>
      </c>
      <c r="E34" s="76">
        <v>0</v>
      </c>
      <c r="F34" s="76">
        <f>F939</f>
        <v>34.119999999999997</v>
      </c>
      <c r="G34" s="76">
        <f>G939</f>
        <v>27.669999999999998</v>
      </c>
      <c r="H34" s="76">
        <v>0</v>
      </c>
      <c r="I34" s="76">
        <v>0</v>
      </c>
      <c r="J34" s="79">
        <f t="shared" si="11"/>
        <v>61.789999999999992</v>
      </c>
    </row>
    <row r="35" spans="1:10" ht="15" thickBot="1">
      <c r="A35" s="68" t="s">
        <v>991</v>
      </c>
      <c r="B35" s="73" t="s">
        <v>992</v>
      </c>
      <c r="C35" s="75" t="s">
        <v>993</v>
      </c>
      <c r="D35" s="76">
        <f t="shared" ref="D35:I35" si="26">D924</f>
        <v>0</v>
      </c>
      <c r="E35" s="76">
        <f t="shared" si="26"/>
        <v>0</v>
      </c>
      <c r="F35" s="76">
        <f t="shared" si="26"/>
        <v>141.50000000000003</v>
      </c>
      <c r="G35" s="76">
        <f t="shared" si="26"/>
        <v>152.9</v>
      </c>
      <c r="H35" s="76">
        <f t="shared" si="26"/>
        <v>0</v>
      </c>
      <c r="I35" s="76">
        <f t="shared" si="26"/>
        <v>0</v>
      </c>
      <c r="J35" s="79">
        <f t="shared" si="11"/>
        <v>294.40000000000003</v>
      </c>
    </row>
    <row r="36" spans="1:10" ht="15" thickBot="1">
      <c r="A36" s="73" t="s">
        <v>994</v>
      </c>
      <c r="B36" s="178" t="s">
        <v>995</v>
      </c>
      <c r="C36" s="75" t="s">
        <v>197</v>
      </c>
      <c r="D36" s="76">
        <f t="shared" ref="D36:I36" si="27">D971</f>
        <v>0</v>
      </c>
      <c r="E36" s="76">
        <f t="shared" si="27"/>
        <v>0</v>
      </c>
      <c r="F36" s="76">
        <f t="shared" si="27"/>
        <v>0</v>
      </c>
      <c r="G36" s="76">
        <f t="shared" si="27"/>
        <v>379.28000000000003</v>
      </c>
      <c r="H36" s="76">
        <f t="shared" si="27"/>
        <v>94.6</v>
      </c>
      <c r="I36" s="76">
        <f t="shared" si="27"/>
        <v>193.5</v>
      </c>
      <c r="J36" s="79">
        <f t="shared" si="11"/>
        <v>667.38</v>
      </c>
    </row>
    <row r="37" spans="1:10" ht="15" thickBot="1">
      <c r="A37" s="73" t="s">
        <v>996</v>
      </c>
      <c r="B37" s="178"/>
      <c r="C37" s="75" t="s">
        <v>1122</v>
      </c>
      <c r="D37" s="76">
        <f t="shared" ref="D37:I37" si="28">D1002</f>
        <v>0</v>
      </c>
      <c r="E37" s="76">
        <f t="shared" si="28"/>
        <v>0</v>
      </c>
      <c r="F37" s="76">
        <f t="shared" si="28"/>
        <v>333</v>
      </c>
      <c r="G37" s="76">
        <f t="shared" si="28"/>
        <v>149.60000000000002</v>
      </c>
      <c r="H37" s="76">
        <f t="shared" si="28"/>
        <v>0</v>
      </c>
      <c r="I37" s="76">
        <f t="shared" si="28"/>
        <v>151.26999999999998</v>
      </c>
      <c r="J37" s="79">
        <f t="shared" si="11"/>
        <v>633.87</v>
      </c>
    </row>
    <row r="38" spans="1:10" ht="15" thickBot="1">
      <c r="A38" s="73" t="s">
        <v>997</v>
      </c>
      <c r="B38" s="178"/>
      <c r="C38" s="75" t="s">
        <v>998</v>
      </c>
      <c r="D38" s="76">
        <f t="shared" ref="D38:I38" si="29">D1026</f>
        <v>0</v>
      </c>
      <c r="E38" s="76">
        <f t="shared" si="29"/>
        <v>0</v>
      </c>
      <c r="F38" s="76">
        <f t="shared" si="29"/>
        <v>68.22</v>
      </c>
      <c r="G38" s="76">
        <f t="shared" si="29"/>
        <v>99.23</v>
      </c>
      <c r="H38" s="76">
        <f t="shared" si="29"/>
        <v>126.3</v>
      </c>
      <c r="I38" s="76">
        <f t="shared" si="29"/>
        <v>13.4</v>
      </c>
      <c r="J38" s="79">
        <f t="shared" si="11"/>
        <v>307.14999999999998</v>
      </c>
    </row>
    <row r="39" spans="1:10" ht="15" thickBot="1">
      <c r="A39" s="73" t="s">
        <v>999</v>
      </c>
      <c r="B39" s="178"/>
      <c r="C39" s="75" t="s">
        <v>1000</v>
      </c>
      <c r="D39" s="76">
        <f t="shared" ref="D39:I39" si="30">D1059</f>
        <v>0</v>
      </c>
      <c r="E39" s="76">
        <f t="shared" si="30"/>
        <v>13.7</v>
      </c>
      <c r="F39" s="76">
        <f t="shared" si="30"/>
        <v>415.1</v>
      </c>
      <c r="G39" s="76">
        <f t="shared" si="30"/>
        <v>66.2</v>
      </c>
      <c r="H39" s="76">
        <f t="shared" si="30"/>
        <v>0</v>
      </c>
      <c r="I39" s="76">
        <f t="shared" si="30"/>
        <v>13</v>
      </c>
      <c r="J39" s="79">
        <f t="shared" si="11"/>
        <v>508</v>
      </c>
    </row>
    <row r="40" spans="1:10" ht="15" thickBot="1">
      <c r="A40" s="73" t="s">
        <v>1001</v>
      </c>
      <c r="B40" s="178"/>
      <c r="C40" s="75" t="s">
        <v>1002</v>
      </c>
      <c r="D40" s="76">
        <f t="shared" ref="D40:I40" si="31">D1088</f>
        <v>0</v>
      </c>
      <c r="E40" s="76">
        <f t="shared" si="31"/>
        <v>10.6</v>
      </c>
      <c r="F40" s="76">
        <f t="shared" si="31"/>
        <v>413.9</v>
      </c>
      <c r="G40" s="76">
        <f t="shared" si="31"/>
        <v>25.6</v>
      </c>
      <c r="H40" s="76">
        <f t="shared" si="31"/>
        <v>0</v>
      </c>
      <c r="I40" s="76">
        <f t="shared" si="31"/>
        <v>26</v>
      </c>
      <c r="J40" s="79">
        <f t="shared" si="11"/>
        <v>476.1</v>
      </c>
    </row>
    <row r="41" spans="1:10" ht="15" thickBot="1">
      <c r="A41" s="73" t="s">
        <v>1003</v>
      </c>
      <c r="B41" s="178"/>
      <c r="C41" s="75" t="s">
        <v>1004</v>
      </c>
      <c r="D41" s="76">
        <f t="shared" ref="D41:I41" si="32">D1111</f>
        <v>0</v>
      </c>
      <c r="E41" s="76">
        <f t="shared" si="32"/>
        <v>0</v>
      </c>
      <c r="F41" s="76">
        <f t="shared" si="32"/>
        <v>73</v>
      </c>
      <c r="G41" s="76">
        <f t="shared" si="32"/>
        <v>190.6</v>
      </c>
      <c r="H41" s="76">
        <f t="shared" si="32"/>
        <v>0</v>
      </c>
      <c r="I41" s="76">
        <f t="shared" si="32"/>
        <v>0</v>
      </c>
      <c r="J41" s="79">
        <f t="shared" si="11"/>
        <v>263.60000000000002</v>
      </c>
    </row>
    <row r="42" spans="1:10" ht="15" thickBot="1">
      <c r="A42" s="73" t="s">
        <v>1005</v>
      </c>
      <c r="B42" s="180" t="s">
        <v>1006</v>
      </c>
      <c r="C42" s="75" t="s">
        <v>656</v>
      </c>
      <c r="D42" s="76">
        <f t="shared" ref="D42:I42" si="33">D1131</f>
        <v>0</v>
      </c>
      <c r="E42" s="76">
        <f t="shared" si="33"/>
        <v>0</v>
      </c>
      <c r="F42" s="76">
        <f t="shared" si="33"/>
        <v>0</v>
      </c>
      <c r="G42" s="76">
        <f t="shared" si="33"/>
        <v>92.6</v>
      </c>
      <c r="H42" s="76">
        <f t="shared" si="33"/>
        <v>18</v>
      </c>
      <c r="I42" s="76">
        <f t="shared" si="33"/>
        <v>0</v>
      </c>
      <c r="J42" s="79">
        <f t="shared" si="11"/>
        <v>110.6</v>
      </c>
    </row>
    <row r="43" spans="1:10" ht="15" thickBot="1">
      <c r="A43" s="80" t="s">
        <v>1007</v>
      </c>
      <c r="B43" s="180"/>
      <c r="C43" s="81" t="s">
        <v>1008</v>
      </c>
      <c r="D43" s="82">
        <f t="shared" ref="D43:I43" si="34">D1148</f>
        <v>0</v>
      </c>
      <c r="E43" s="82">
        <f t="shared" si="34"/>
        <v>0</v>
      </c>
      <c r="F43" s="82">
        <f t="shared" si="34"/>
        <v>0</v>
      </c>
      <c r="G43" s="82">
        <f t="shared" si="34"/>
        <v>47.800000000000004</v>
      </c>
      <c r="H43" s="82">
        <f t="shared" si="34"/>
        <v>5.8</v>
      </c>
      <c r="I43" s="82">
        <f t="shared" si="34"/>
        <v>0</v>
      </c>
      <c r="J43" s="83">
        <f t="shared" si="11"/>
        <v>53.6</v>
      </c>
    </row>
    <row r="44" spans="1:10" ht="15" thickTop="1">
      <c r="A44" s="181" t="s">
        <v>1009</v>
      </c>
      <c r="B44" s="181"/>
      <c r="C44" s="181"/>
      <c r="D44" s="84"/>
      <c r="E44" s="84"/>
      <c r="F44" s="84"/>
      <c r="G44" s="84"/>
      <c r="H44" s="85"/>
      <c r="I44" s="85"/>
      <c r="J44" s="84"/>
    </row>
    <row r="45" spans="1:10" ht="15" thickBot="1">
      <c r="A45" s="182" t="s">
        <v>913</v>
      </c>
      <c r="B45" s="182"/>
      <c r="C45" s="182"/>
      <c r="D45" s="86">
        <f>SUM(D22,D23)</f>
        <v>204.19</v>
      </c>
      <c r="E45" s="86">
        <f>SUM(E8:E44)</f>
        <v>634.98</v>
      </c>
      <c r="F45" s="86">
        <f>SUM(F8:F44)</f>
        <v>6448.1100000000006</v>
      </c>
      <c r="G45" s="86">
        <f>SUM(G8:G43)</f>
        <v>4692.3700000000008</v>
      </c>
      <c r="H45" s="87">
        <f>SUM(H8:H43)</f>
        <v>2034.2599999999995</v>
      </c>
      <c r="I45" s="87">
        <f>SUM(I8:I43)</f>
        <v>1141.93</v>
      </c>
      <c r="J45" s="86">
        <f>SUM(D45:I45)</f>
        <v>15155.840000000002</v>
      </c>
    </row>
    <row r="46" spans="1:10">
      <c r="D46" s="88" t="s">
        <v>1010</v>
      </c>
      <c r="E46" s="89" t="s">
        <v>1011</v>
      </c>
      <c r="F46" s="72"/>
      <c r="H46" s="88" t="s">
        <v>1012</v>
      </c>
      <c r="I46" s="88" t="s">
        <v>1013</v>
      </c>
      <c r="J46" s="72"/>
    </row>
    <row r="47" spans="1:10">
      <c r="D47" s="88"/>
      <c r="E47" s="89" t="s">
        <v>1014</v>
      </c>
      <c r="F47" s="72">
        <v>5585.91</v>
      </c>
      <c r="J47" s="72"/>
    </row>
    <row r="48" spans="1:10">
      <c r="D48" s="88"/>
      <c r="E48" s="89" t="s">
        <v>1015</v>
      </c>
      <c r="F48" s="90">
        <f>F77+F84+F265+F275+F713+F714+F715+F716+F717+F719+F721+F722+F723+F724+F725+F726+F814+F843+F871+F897+F994+F1014+F1015+F1016+F1050+F1106+F1107</f>
        <v>862.2</v>
      </c>
      <c r="J48" s="72"/>
    </row>
    <row r="49" spans="1:12">
      <c r="D49" s="88"/>
      <c r="E49" s="89"/>
      <c r="F49" s="88" t="s">
        <v>1016</v>
      </c>
      <c r="G49" s="72">
        <v>1173.06</v>
      </c>
      <c r="J49" s="72"/>
    </row>
    <row r="50" spans="1:12">
      <c r="D50" s="88"/>
      <c r="E50" s="89"/>
      <c r="F50" s="89" t="s">
        <v>1017</v>
      </c>
      <c r="G50" s="90">
        <f>G102+G140+G141+G144+G145+G181+G182+G230+G233+G266+G271+G276+G277+G278+G342+G429+G432+G435+G439+G452+G460+G506+G539+G562+G615+G616+G703+G704+G706+G708+G709+G710+G711+G712+G771+G779+G783+G801+G802+G812+G828+G829+G835+G836+G840+G841+G851+G852+G854+G855+G859+G868+G897+G909+G911+G920+G921+G922+G923+G939+G960+G961+G980+G962+G985+G986+G1008+G1009+G1010+G1011+G1012+G1013+G1017+G1054+G1071+G1095+G1096+G1097+G1099+G1100+G1101+G1102+G1103+G1108+G1109+G1110</f>
        <v>1710.0600000000006</v>
      </c>
      <c r="H50" s="72">
        <v>1843.29</v>
      </c>
      <c r="I50" s="89" t="s">
        <v>1012</v>
      </c>
      <c r="J50" s="72"/>
    </row>
    <row r="51" spans="1:12">
      <c r="D51" s="88"/>
      <c r="E51" s="89"/>
      <c r="F51" s="89" t="s">
        <v>1018</v>
      </c>
      <c r="G51" s="91">
        <f>G96+G115+G148+G165+G183+G202+G205+G221+G226+G235+G261+G263+G270+G297+G312+G328+G329+G355+G356+G358+G359+G360+G361+G362+G364+G365+G366+G418+G441+G447+G520+G534+G550+G551+G552+G563+G568+G598+G612+G613+G634+G635+G686+G688+G689+G690+G692+G718+G750+G761+G784+G827+G853+G856+G860+G863+G864+G865+G866+G904+G912+G948+G949+G950+G951+G952+G953+G954+G955+G958+G997+G998+G999+G1019+G1032+G1044+G1045+G1052+G1098+G1131+G1148+G376+G377+G378+G379+G380+G381+G383+G384</f>
        <v>1570.4499999999996</v>
      </c>
      <c r="H51" s="152">
        <f>H354+H357</f>
        <v>22.21</v>
      </c>
      <c r="I51" s="88" t="s">
        <v>1123</v>
      </c>
      <c r="J51" s="72"/>
      <c r="L51" s="72"/>
    </row>
    <row r="52" spans="1:12">
      <c r="D52" s="88"/>
      <c r="E52" s="89"/>
      <c r="F52" s="89" t="s">
        <v>1019</v>
      </c>
      <c r="G52" s="156">
        <f>G948+G949+G950+G951+G952+G953+G954+G955+G958</f>
        <v>238.8</v>
      </c>
      <c r="H52" s="171">
        <v>168.76</v>
      </c>
      <c r="I52" t="s">
        <v>1147</v>
      </c>
      <c r="J52" s="72"/>
    </row>
    <row r="53" spans="1:12">
      <c r="D53" s="88"/>
      <c r="E53" s="89"/>
      <c r="F53" s="89"/>
      <c r="G53" s="72"/>
      <c r="H53" s="72"/>
      <c r="J53" s="72"/>
      <c r="L53" s="72"/>
    </row>
    <row r="54" spans="1:12">
      <c r="D54" s="88"/>
      <c r="E54" s="89"/>
      <c r="F54" s="89"/>
      <c r="J54" s="72"/>
    </row>
    <row r="55" spans="1:12">
      <c r="A55" s="92"/>
      <c r="B55" s="92"/>
      <c r="C55" s="92"/>
      <c r="J55" s="72"/>
    </row>
    <row r="56" spans="1:12">
      <c r="A56" t="s">
        <v>1020</v>
      </c>
    </row>
    <row r="58" spans="1:12">
      <c r="A58" t="s">
        <v>1021</v>
      </c>
    </row>
    <row r="60" spans="1:12">
      <c r="A60" t="s">
        <v>1022</v>
      </c>
    </row>
    <row r="62" spans="1:12">
      <c r="A62" s="93" t="s">
        <v>303</v>
      </c>
      <c r="B62" s="94" t="s">
        <v>304</v>
      </c>
      <c r="C62" s="95" t="s">
        <v>1023</v>
      </c>
      <c r="D62" s="94" t="s">
        <v>1024</v>
      </c>
      <c r="E62" s="96" t="s">
        <v>1025</v>
      </c>
      <c r="F62" s="96" t="s">
        <v>1026</v>
      </c>
      <c r="G62" s="96" t="s">
        <v>1027</v>
      </c>
      <c r="H62" s="96" t="s">
        <v>1028</v>
      </c>
      <c r="I62" s="96" t="s">
        <v>1029</v>
      </c>
      <c r="J62" s="96" t="s">
        <v>941</v>
      </c>
    </row>
    <row r="63" spans="1:12">
      <c r="A63" s="68">
        <v>1</v>
      </c>
      <c r="B63" s="69" t="str">
        <f>'BRYŁA A'!C11</f>
        <v>Sala chorych</v>
      </c>
      <c r="C63" s="97" t="s">
        <v>4</v>
      </c>
      <c r="D63" s="97"/>
      <c r="E63" s="97"/>
      <c r="F63" s="97">
        <f t="shared" ref="F63:F74" si="35">J63</f>
        <v>44.43</v>
      </c>
      <c r="G63" s="97"/>
      <c r="H63" s="97"/>
      <c r="I63" s="97"/>
      <c r="J63" s="97">
        <v>44.43</v>
      </c>
      <c r="L63">
        <f>J63</f>
        <v>44.43</v>
      </c>
    </row>
    <row r="64" spans="1:12">
      <c r="A64" s="68">
        <v>2</v>
      </c>
      <c r="B64" s="69" t="str">
        <f>'BRYŁA A'!C12</f>
        <v>Łazienka pacjentów</v>
      </c>
      <c r="C64" s="97" t="s">
        <v>6</v>
      </c>
      <c r="D64" s="97"/>
      <c r="E64" s="97"/>
      <c r="F64" s="97">
        <f t="shared" si="35"/>
        <v>4.16</v>
      </c>
      <c r="G64" s="97"/>
      <c r="H64" s="97"/>
      <c r="I64" s="97"/>
      <c r="J64" s="97">
        <v>4.16</v>
      </c>
    </row>
    <row r="65" spans="1:12">
      <c r="A65" s="68">
        <v>3</v>
      </c>
      <c r="B65" s="69" t="str">
        <f>'BRYŁA A'!C13</f>
        <v>Sala chorych</v>
      </c>
      <c r="C65" s="97" t="s">
        <v>8</v>
      </c>
      <c r="D65" s="97"/>
      <c r="E65" s="97"/>
      <c r="F65" s="97">
        <f t="shared" si="35"/>
        <v>39.950000000000003</v>
      </c>
      <c r="G65" s="97"/>
      <c r="H65" s="97"/>
      <c r="I65" s="97"/>
      <c r="J65" s="97">
        <v>39.950000000000003</v>
      </c>
      <c r="L65">
        <f>J65</f>
        <v>39.950000000000003</v>
      </c>
    </row>
    <row r="66" spans="1:12">
      <c r="A66" s="68">
        <v>4</v>
      </c>
      <c r="B66" s="69" t="str">
        <f>'BRYŁA A'!C14</f>
        <v>Łazienka pacjentów</v>
      </c>
      <c r="C66" s="97" t="s">
        <v>9</v>
      </c>
      <c r="D66" s="97"/>
      <c r="E66" s="97"/>
      <c r="F66" s="97">
        <f t="shared" si="35"/>
        <v>4.16</v>
      </c>
      <c r="G66" s="97"/>
      <c r="H66" s="97"/>
      <c r="I66" s="97"/>
      <c r="J66" s="97">
        <v>4.16</v>
      </c>
    </row>
    <row r="67" spans="1:12">
      <c r="A67" s="68">
        <v>5</v>
      </c>
      <c r="B67" s="69" t="str">
        <f>'BRYŁA A'!C15</f>
        <v>Sala chorych</v>
      </c>
      <c r="C67" s="97" t="s">
        <v>11</v>
      </c>
      <c r="D67" s="97"/>
      <c r="E67" s="97"/>
      <c r="F67" s="97">
        <f t="shared" si="35"/>
        <v>34.06</v>
      </c>
      <c r="G67" s="97"/>
      <c r="H67" s="97"/>
      <c r="I67" s="97"/>
      <c r="J67" s="97">
        <v>34.06</v>
      </c>
      <c r="L67">
        <f>J67</f>
        <v>34.06</v>
      </c>
    </row>
    <row r="68" spans="1:12">
      <c r="A68" s="68">
        <v>6</v>
      </c>
      <c r="B68" s="69" t="str">
        <f>'BRYŁA A'!C16</f>
        <v>Sala chorych</v>
      </c>
      <c r="C68" s="97" t="s">
        <v>12</v>
      </c>
      <c r="D68" s="97"/>
      <c r="E68" s="97"/>
      <c r="F68" s="97">
        <f t="shared" si="35"/>
        <v>36.47</v>
      </c>
      <c r="G68" s="97"/>
      <c r="H68" s="97"/>
      <c r="I68" s="97"/>
      <c r="J68" s="97">
        <v>36.47</v>
      </c>
      <c r="L68">
        <f>J68</f>
        <v>36.47</v>
      </c>
    </row>
    <row r="69" spans="1:12">
      <c r="A69" s="68">
        <v>7</v>
      </c>
      <c r="B69" s="69" t="str">
        <f>'BRYŁA A'!C17</f>
        <v>Łazienka pacjentów</v>
      </c>
      <c r="C69" s="97" t="s">
        <v>13</v>
      </c>
      <c r="D69" s="97"/>
      <c r="E69" s="97"/>
      <c r="F69" s="97">
        <f t="shared" si="35"/>
        <v>4.16</v>
      </c>
      <c r="G69" s="97"/>
      <c r="H69" s="97"/>
      <c r="I69" s="97"/>
      <c r="J69" s="97">
        <v>4.16</v>
      </c>
    </row>
    <row r="70" spans="1:12">
      <c r="A70" s="68">
        <v>8</v>
      </c>
      <c r="B70" s="69" t="str">
        <f>'BRYŁA A'!C18</f>
        <v>Sala chorych</v>
      </c>
      <c r="C70" s="97" t="s">
        <v>14</v>
      </c>
      <c r="D70" s="97"/>
      <c r="E70" s="97"/>
      <c r="F70" s="97">
        <f t="shared" si="35"/>
        <v>46.61</v>
      </c>
      <c r="G70" s="97"/>
      <c r="H70" s="97"/>
      <c r="I70" s="97"/>
      <c r="J70" s="97">
        <v>46.61</v>
      </c>
      <c r="L70">
        <f>J70</f>
        <v>46.61</v>
      </c>
    </row>
    <row r="71" spans="1:12">
      <c r="A71" s="68">
        <v>9</v>
      </c>
      <c r="B71" s="69" t="str">
        <f>'BRYŁA A'!C19</f>
        <v>Łazienka pacjentów</v>
      </c>
      <c r="C71" s="97" t="s">
        <v>15</v>
      </c>
      <c r="D71" s="97"/>
      <c r="E71" s="97"/>
      <c r="F71" s="97">
        <f t="shared" si="35"/>
        <v>4.16</v>
      </c>
      <c r="G71" s="97"/>
      <c r="H71" s="97"/>
      <c r="I71" s="97"/>
      <c r="J71" s="97">
        <v>4.16</v>
      </c>
    </row>
    <row r="72" spans="1:12">
      <c r="A72" s="68">
        <v>10</v>
      </c>
      <c r="B72" s="69" t="str">
        <f>'BRYŁA A'!C20</f>
        <v>Kuchenka oddziałowa</v>
      </c>
      <c r="C72" s="97">
        <v>71</v>
      </c>
      <c r="D72" s="97"/>
      <c r="E72" s="97"/>
      <c r="F72" s="97">
        <f t="shared" si="35"/>
        <v>13.09</v>
      </c>
      <c r="G72" s="97"/>
      <c r="H72" s="97"/>
      <c r="I72" s="97"/>
      <c r="J72" s="97">
        <v>13.09</v>
      </c>
      <c r="L72">
        <f>J72</f>
        <v>13.09</v>
      </c>
    </row>
    <row r="73" spans="1:12">
      <c r="A73" s="68">
        <v>11</v>
      </c>
      <c r="B73" s="69" t="str">
        <f>'BRYŁA A'!C21</f>
        <v>Komunikacja</v>
      </c>
      <c r="C73" s="97" t="s">
        <v>17</v>
      </c>
      <c r="D73" s="97"/>
      <c r="E73" s="97"/>
      <c r="F73" s="97">
        <f t="shared" si="35"/>
        <v>6.36</v>
      </c>
      <c r="G73" s="97"/>
      <c r="H73" s="97"/>
      <c r="I73" s="97"/>
      <c r="J73" s="97">
        <v>6.36</v>
      </c>
      <c r="L73">
        <f>J73</f>
        <v>6.36</v>
      </c>
    </row>
    <row r="74" spans="1:12">
      <c r="A74" s="68">
        <v>12</v>
      </c>
      <c r="B74" s="69" t="str">
        <f>'BRYŁA A'!C22</f>
        <v>W.c</v>
      </c>
      <c r="C74" s="97" t="s">
        <v>19</v>
      </c>
      <c r="D74" s="97"/>
      <c r="E74" s="97"/>
      <c r="F74" s="97">
        <f t="shared" si="35"/>
        <v>9.98</v>
      </c>
      <c r="G74" s="97"/>
      <c r="H74" s="97"/>
      <c r="I74" s="97"/>
      <c r="J74" s="97">
        <v>9.98</v>
      </c>
    </row>
    <row r="75" spans="1:12">
      <c r="A75" s="68">
        <v>13</v>
      </c>
      <c r="B75" s="69" t="str">
        <f>'BRYŁA A'!C23</f>
        <v>Pokój ordynatora</v>
      </c>
      <c r="C75" s="97" t="s">
        <v>21</v>
      </c>
      <c r="D75" s="97"/>
      <c r="E75" s="97"/>
      <c r="F75" s="97"/>
      <c r="G75" s="97">
        <f>J75</f>
        <v>26.24</v>
      </c>
      <c r="H75" s="97"/>
      <c r="I75" s="97"/>
      <c r="J75" s="97">
        <v>26.24</v>
      </c>
      <c r="L75">
        <f>J75</f>
        <v>26.24</v>
      </c>
    </row>
    <row r="76" spans="1:12">
      <c r="A76" s="68">
        <v>14</v>
      </c>
      <c r="B76" s="69" t="str">
        <f>'BRYŁA A'!C24</f>
        <v>Pokój lekarzy</v>
      </c>
      <c r="C76" s="97" t="s">
        <v>23</v>
      </c>
      <c r="D76" s="97"/>
      <c r="E76" s="97"/>
      <c r="F76" s="97"/>
      <c r="G76" s="97">
        <f>J76</f>
        <v>39.270000000000003</v>
      </c>
      <c r="H76" s="97"/>
      <c r="I76" s="97"/>
      <c r="J76" s="97">
        <v>39.270000000000003</v>
      </c>
      <c r="L76">
        <f>J76</f>
        <v>39.270000000000003</v>
      </c>
    </row>
    <row r="77" spans="1:12">
      <c r="A77" s="68">
        <v>15</v>
      </c>
      <c r="B77" s="69" t="str">
        <f>'BRYŁA A'!C25</f>
        <v>Magazynek</v>
      </c>
      <c r="C77" s="97" t="s">
        <v>25</v>
      </c>
      <c r="D77" s="97"/>
      <c r="E77" s="97"/>
      <c r="F77" s="98">
        <f>J77</f>
        <v>10.51</v>
      </c>
      <c r="G77" s="97"/>
      <c r="H77" s="97"/>
      <c r="I77" s="97"/>
      <c r="J77" s="97">
        <v>10.51</v>
      </c>
      <c r="L77">
        <f>J77</f>
        <v>10.51</v>
      </c>
    </row>
    <row r="78" spans="1:12">
      <c r="A78" s="68">
        <v>16</v>
      </c>
      <c r="B78" s="69" t="str">
        <f>'BRYŁA A'!C26</f>
        <v>Łazienka N/N</v>
      </c>
      <c r="C78" s="97">
        <v>73</v>
      </c>
      <c r="D78" s="99"/>
      <c r="E78" s="68"/>
      <c r="F78" s="97">
        <f>J78</f>
        <v>11.07</v>
      </c>
      <c r="G78" s="97"/>
      <c r="H78" s="97"/>
      <c r="I78" s="97"/>
      <c r="J78" s="97">
        <v>11.07</v>
      </c>
    </row>
    <row r="79" spans="1:12">
      <c r="A79" s="68">
        <v>17</v>
      </c>
      <c r="B79" s="69" t="str">
        <f>'BRYŁA A'!C27</f>
        <v>Gabinet zabiegowy</v>
      </c>
      <c r="C79" s="97">
        <v>74</v>
      </c>
      <c r="D79" s="100"/>
      <c r="E79" s="97">
        <f>J79</f>
        <v>17.260000000000002</v>
      </c>
      <c r="F79" s="97"/>
      <c r="G79" s="97"/>
      <c r="H79" s="97"/>
      <c r="I79" s="97"/>
      <c r="J79" s="97">
        <v>17.260000000000002</v>
      </c>
      <c r="L79">
        <f t="shared" ref="L79:L86" si="36">J79</f>
        <v>17.260000000000002</v>
      </c>
    </row>
    <row r="80" spans="1:12">
      <c r="A80" s="68">
        <v>18</v>
      </c>
      <c r="B80" s="75" t="str">
        <f>'BRYŁA A'!C28</f>
        <v>Punkt pielęgniarski</v>
      </c>
      <c r="C80" s="73">
        <v>75</v>
      </c>
      <c r="D80" s="73"/>
      <c r="E80" s="73"/>
      <c r="F80" s="73">
        <f t="shared" ref="F80:F88" si="37">J80</f>
        <v>13.28</v>
      </c>
      <c r="G80" s="73"/>
      <c r="H80" s="73"/>
      <c r="I80" s="73"/>
      <c r="J80" s="73">
        <v>13.28</v>
      </c>
      <c r="L80">
        <f t="shared" si="36"/>
        <v>13.28</v>
      </c>
    </row>
    <row r="81" spans="1:12">
      <c r="A81" s="68">
        <v>19</v>
      </c>
      <c r="B81" s="75" t="str">
        <f>'BRYŁA A'!C29</f>
        <v>Pokój badań</v>
      </c>
      <c r="C81" s="73">
        <v>76</v>
      </c>
      <c r="D81" s="73"/>
      <c r="E81" s="73"/>
      <c r="F81" s="73">
        <f t="shared" si="37"/>
        <v>12.91</v>
      </c>
      <c r="G81" s="73"/>
      <c r="H81" s="73"/>
      <c r="I81" s="73"/>
      <c r="J81" s="73">
        <v>12.91</v>
      </c>
      <c r="L81">
        <f t="shared" si="36"/>
        <v>12.91</v>
      </c>
    </row>
    <row r="82" spans="1:12">
      <c r="A82" s="68">
        <v>20</v>
      </c>
      <c r="B82" s="75" t="str">
        <f>'BRYŁA A'!C30</f>
        <v>Przedsionek brudownika</v>
      </c>
      <c r="C82" s="73">
        <v>77</v>
      </c>
      <c r="D82" s="73"/>
      <c r="E82" s="73"/>
      <c r="F82" s="73">
        <f t="shared" si="37"/>
        <v>4</v>
      </c>
      <c r="G82" s="73"/>
      <c r="H82" s="73"/>
      <c r="I82" s="73"/>
      <c r="J82" s="73">
        <v>4</v>
      </c>
      <c r="L82">
        <f t="shared" si="36"/>
        <v>4</v>
      </c>
    </row>
    <row r="83" spans="1:12">
      <c r="A83" s="68">
        <v>21</v>
      </c>
      <c r="B83" s="75" t="str">
        <f>'BRYŁA A'!C31</f>
        <v>Brudownik</v>
      </c>
      <c r="C83" s="73">
        <v>78</v>
      </c>
      <c r="D83" s="73"/>
      <c r="E83" s="73"/>
      <c r="F83" s="73">
        <f t="shared" si="37"/>
        <v>5.47</v>
      </c>
      <c r="G83" s="73"/>
      <c r="H83" s="73"/>
      <c r="I83" s="73"/>
      <c r="J83" s="73">
        <v>5.47</v>
      </c>
      <c r="L83">
        <f t="shared" si="36"/>
        <v>5.47</v>
      </c>
    </row>
    <row r="84" spans="1:12">
      <c r="A84" s="68">
        <v>22</v>
      </c>
      <c r="B84" s="75" t="str">
        <f>'BRYŁA A'!C32</f>
        <v>Mag.pościeli czystej</v>
      </c>
      <c r="C84" s="73">
        <v>79</v>
      </c>
      <c r="D84" s="73"/>
      <c r="E84" s="73"/>
      <c r="F84" s="101">
        <f t="shared" si="37"/>
        <v>2.9</v>
      </c>
      <c r="G84" s="73"/>
      <c r="H84" s="73"/>
      <c r="I84" s="73"/>
      <c r="J84" s="73">
        <v>2.9</v>
      </c>
      <c r="L84">
        <f t="shared" si="36"/>
        <v>2.9</v>
      </c>
    </row>
    <row r="85" spans="1:12">
      <c r="A85" s="68">
        <v>23</v>
      </c>
      <c r="B85" s="75" t="str">
        <f>'BRYŁA A'!C33</f>
        <v>Przedsionek</v>
      </c>
      <c r="C85" s="73" t="s">
        <v>34</v>
      </c>
      <c r="D85" s="73"/>
      <c r="E85" s="73"/>
      <c r="F85" s="73">
        <f t="shared" si="37"/>
        <v>1.84</v>
      </c>
      <c r="G85" s="73"/>
      <c r="H85" s="73"/>
      <c r="I85" s="73"/>
      <c r="J85" s="73">
        <v>1.84</v>
      </c>
      <c r="L85">
        <f t="shared" si="36"/>
        <v>1.84</v>
      </c>
    </row>
    <row r="86" spans="1:12">
      <c r="A86" s="68">
        <v>24</v>
      </c>
      <c r="B86" s="75" t="str">
        <f>'BRYŁA A'!C34</f>
        <v>Pokój jednołóżkowy</v>
      </c>
      <c r="C86" s="73" t="s">
        <v>36</v>
      </c>
      <c r="D86" s="73"/>
      <c r="E86" s="73"/>
      <c r="F86" s="73">
        <f t="shared" si="37"/>
        <v>8.8000000000000007</v>
      </c>
      <c r="G86" s="73"/>
      <c r="H86" s="73"/>
      <c r="I86" s="73"/>
      <c r="J86" s="73">
        <v>8.8000000000000007</v>
      </c>
      <c r="L86">
        <f t="shared" si="36"/>
        <v>8.8000000000000007</v>
      </c>
    </row>
    <row r="87" spans="1:12">
      <c r="A87" s="68">
        <v>25</v>
      </c>
      <c r="B87" s="75" t="str">
        <f>'BRYŁA A'!C35</f>
        <v>Łazienka</v>
      </c>
      <c r="C87" s="73" t="s">
        <v>38</v>
      </c>
      <c r="D87" s="73"/>
      <c r="E87" s="73"/>
      <c r="F87" s="73">
        <f t="shared" si="37"/>
        <v>2.33</v>
      </c>
      <c r="G87" s="73"/>
      <c r="H87" s="73"/>
      <c r="I87" s="73"/>
      <c r="J87" s="73">
        <v>2.33</v>
      </c>
    </row>
    <row r="88" spans="1:12">
      <c r="A88" s="68">
        <v>26</v>
      </c>
      <c r="B88" s="75" t="str">
        <f>'BRYŁA A'!C36</f>
        <v>Komunikacja</v>
      </c>
      <c r="C88" s="73">
        <v>81</v>
      </c>
      <c r="D88" s="73"/>
      <c r="E88" s="73"/>
      <c r="F88" s="73">
        <f t="shared" si="37"/>
        <v>68.73</v>
      </c>
      <c r="G88" s="73"/>
      <c r="H88" s="73"/>
      <c r="I88" s="73"/>
      <c r="J88" s="73">
        <v>68.73</v>
      </c>
      <c r="L88">
        <f>J88</f>
        <v>68.73</v>
      </c>
    </row>
    <row r="89" spans="1:12">
      <c r="A89" s="73"/>
      <c r="B89" s="102" t="s">
        <v>913</v>
      </c>
      <c r="C89" s="73"/>
      <c r="D89" s="93"/>
      <c r="E89" s="93">
        <f>SUM(E63:E88)</f>
        <v>17.260000000000002</v>
      </c>
      <c r="F89" s="93">
        <f>SUM(F63:F88)</f>
        <v>389.43</v>
      </c>
      <c r="G89" s="93">
        <f>SUM(G63:G88)</f>
        <v>65.510000000000005</v>
      </c>
      <c r="H89" s="93"/>
      <c r="I89" s="93"/>
      <c r="J89" s="73"/>
    </row>
    <row r="90" spans="1:12">
      <c r="A90" s="183" t="s">
        <v>1030</v>
      </c>
      <c r="B90" s="183"/>
      <c r="C90" s="183"/>
      <c r="D90" s="183"/>
      <c r="E90" s="183"/>
      <c r="F90" s="183"/>
      <c r="G90" s="183"/>
      <c r="H90" s="75"/>
      <c r="I90" s="75"/>
      <c r="J90" s="93">
        <f>SUM(J63:J89)</f>
        <v>472.19999999999993</v>
      </c>
    </row>
    <row r="93" spans="1:12">
      <c r="A93" t="s">
        <v>1031</v>
      </c>
    </row>
    <row r="95" spans="1:12">
      <c r="A95" s="93" t="s">
        <v>1032</v>
      </c>
      <c r="B95" s="94" t="s">
        <v>304</v>
      </c>
      <c r="C95" s="95" t="str">
        <f>C62</f>
        <v>Nr pom.</v>
      </c>
      <c r="D95" s="94" t="s">
        <v>1024</v>
      </c>
      <c r="E95" s="94" t="s">
        <v>1025</v>
      </c>
      <c r="F95" s="94" t="s">
        <v>1026</v>
      </c>
      <c r="G95" s="94" t="s">
        <v>1027</v>
      </c>
      <c r="H95" s="94" t="s">
        <v>1028</v>
      </c>
      <c r="I95" s="94" t="s">
        <v>1029</v>
      </c>
      <c r="J95" s="96" t="s">
        <v>941</v>
      </c>
    </row>
    <row r="96" spans="1:12">
      <c r="A96" s="103">
        <v>1</v>
      </c>
      <c r="B96" s="69" t="str">
        <f>'BRYŁA A'!C45</f>
        <v>Sekretariat</v>
      </c>
      <c r="C96" s="97">
        <v>164</v>
      </c>
      <c r="D96" s="97"/>
      <c r="E96" s="97"/>
      <c r="F96" s="97"/>
      <c r="G96" s="104">
        <f>J96</f>
        <v>31.12</v>
      </c>
      <c r="H96" s="97"/>
      <c r="I96" s="97"/>
      <c r="J96" s="97">
        <v>31.12</v>
      </c>
      <c r="L96">
        <f>J96</f>
        <v>31.12</v>
      </c>
    </row>
    <row r="97" spans="1:12">
      <c r="A97" s="103">
        <v>2</v>
      </c>
      <c r="B97" s="69" t="str">
        <f>'BRYŁA A'!C46</f>
        <v>Sala chorych</v>
      </c>
      <c r="C97" s="97" t="s">
        <v>47</v>
      </c>
      <c r="D97" s="97"/>
      <c r="E97" s="97"/>
      <c r="F97" s="97">
        <f>J97</f>
        <v>44.43</v>
      </c>
      <c r="G97" s="97"/>
      <c r="H97" s="97"/>
      <c r="I97" s="97"/>
      <c r="J97" s="97">
        <v>44.43</v>
      </c>
      <c r="L97">
        <f>J97</f>
        <v>44.43</v>
      </c>
    </row>
    <row r="98" spans="1:12">
      <c r="A98" s="103">
        <v>3</v>
      </c>
      <c r="B98" s="69" t="str">
        <f>'BRYŁA A'!C47</f>
        <v>Łazienka pacjentów</v>
      </c>
      <c r="C98" s="97" t="s">
        <v>49</v>
      </c>
      <c r="D98" s="97"/>
      <c r="E98" s="97"/>
      <c r="F98" s="97">
        <f>J98</f>
        <v>4.16</v>
      </c>
      <c r="G98" s="97"/>
      <c r="H98" s="97"/>
      <c r="I98" s="97"/>
      <c r="J98" s="97">
        <v>4.16</v>
      </c>
    </row>
    <row r="99" spans="1:12">
      <c r="A99" s="103">
        <v>4</v>
      </c>
      <c r="B99" s="69" t="str">
        <f>'BRYŁA A'!C48</f>
        <v>Sala chorych</v>
      </c>
      <c r="C99" s="97" t="s">
        <v>50</v>
      </c>
      <c r="D99" s="97"/>
      <c r="E99" s="97"/>
      <c r="F99" s="97">
        <f>J99</f>
        <v>39.950000000000003</v>
      </c>
      <c r="G99" s="97"/>
      <c r="H99" s="97"/>
      <c r="I99" s="97"/>
      <c r="J99" s="97">
        <v>39.950000000000003</v>
      </c>
      <c r="L99">
        <f>J99</f>
        <v>39.950000000000003</v>
      </c>
    </row>
    <row r="100" spans="1:12">
      <c r="A100" s="103">
        <v>5</v>
      </c>
      <c r="B100" s="69" t="str">
        <f>'BRYŁA A'!C49</f>
        <v>Łazienka</v>
      </c>
      <c r="C100" s="97" t="s">
        <v>51</v>
      </c>
      <c r="D100" s="97"/>
      <c r="E100" s="97"/>
      <c r="F100" s="97">
        <f>J100</f>
        <v>4.16</v>
      </c>
      <c r="G100" s="97"/>
      <c r="H100" s="97"/>
      <c r="I100" s="97"/>
      <c r="J100" s="97">
        <v>4.16</v>
      </c>
    </row>
    <row r="101" spans="1:12">
      <c r="A101" s="103">
        <v>6</v>
      </c>
      <c r="B101" s="69" t="str">
        <f>'BRYŁA A'!C50</f>
        <v>Sala chorych</v>
      </c>
      <c r="C101" s="97" t="s">
        <v>53</v>
      </c>
      <c r="D101" s="97"/>
      <c r="E101" s="97"/>
      <c r="F101" s="97">
        <f>J101</f>
        <v>34.06</v>
      </c>
      <c r="G101" s="97"/>
      <c r="H101" s="97"/>
      <c r="I101" s="97"/>
      <c r="J101" s="97">
        <v>34.06</v>
      </c>
      <c r="L101">
        <f>J101</f>
        <v>34.06</v>
      </c>
    </row>
    <row r="102" spans="1:12">
      <c r="A102" s="103">
        <v>7</v>
      </c>
      <c r="B102" s="69" t="str">
        <f>'BRYŁA A'!C51</f>
        <v>Pom.oddziałowej</v>
      </c>
      <c r="C102" s="97" t="s">
        <v>54</v>
      </c>
      <c r="D102" s="97"/>
      <c r="E102" s="97"/>
      <c r="F102" s="97"/>
      <c r="G102" s="98">
        <f>J102</f>
        <v>5.9</v>
      </c>
      <c r="H102" s="97"/>
      <c r="I102" s="97"/>
      <c r="J102" s="97">
        <v>5.9</v>
      </c>
      <c r="L102">
        <f>J102</f>
        <v>5.9</v>
      </c>
    </row>
    <row r="103" spans="1:12">
      <c r="A103" s="103">
        <v>8</v>
      </c>
      <c r="B103" s="69" t="str">
        <f>'BRYŁA A'!C52</f>
        <v>Sala chorych</v>
      </c>
      <c r="C103" s="97" t="s">
        <v>56</v>
      </c>
      <c r="D103" s="97"/>
      <c r="E103" s="97"/>
      <c r="F103" s="97">
        <f t="shared" ref="F103:F109" si="38">J103</f>
        <v>36.47</v>
      </c>
      <c r="G103" s="97"/>
      <c r="H103" s="97"/>
      <c r="I103" s="97"/>
      <c r="J103" s="97">
        <v>36.47</v>
      </c>
      <c r="L103">
        <f>J103</f>
        <v>36.47</v>
      </c>
    </row>
    <row r="104" spans="1:12">
      <c r="A104" s="103">
        <v>9</v>
      </c>
      <c r="B104" s="69" t="str">
        <f>'BRYŁA A'!C53</f>
        <v>Łazienka pacjentów</v>
      </c>
      <c r="C104" s="97" t="s">
        <v>57</v>
      </c>
      <c r="D104" s="97"/>
      <c r="E104" s="97"/>
      <c r="F104" s="97">
        <f t="shared" si="38"/>
        <v>4.16</v>
      </c>
      <c r="G104" s="97"/>
      <c r="H104" s="97"/>
      <c r="I104" s="97"/>
      <c r="J104" s="97">
        <v>4.16</v>
      </c>
    </row>
    <row r="105" spans="1:12">
      <c r="A105" s="103">
        <v>10</v>
      </c>
      <c r="B105" s="69" t="str">
        <f>'BRYŁA A'!C54</f>
        <v>Sala chorych</v>
      </c>
      <c r="C105" s="97" t="s">
        <v>58</v>
      </c>
      <c r="D105" s="97"/>
      <c r="E105" s="97"/>
      <c r="F105" s="97">
        <f t="shared" si="38"/>
        <v>46.55</v>
      </c>
      <c r="G105" s="97"/>
      <c r="H105" s="97"/>
      <c r="I105" s="97"/>
      <c r="J105" s="97">
        <v>46.55</v>
      </c>
      <c r="L105">
        <f>J105</f>
        <v>46.55</v>
      </c>
    </row>
    <row r="106" spans="1:12">
      <c r="A106" s="103">
        <v>11</v>
      </c>
      <c r="B106" s="69" t="str">
        <f>'BRYŁA A'!C55</f>
        <v>Łazienka dla pacjentów</v>
      </c>
      <c r="C106" s="97" t="s">
        <v>59</v>
      </c>
      <c r="D106" s="97"/>
      <c r="E106" s="97"/>
      <c r="F106" s="97">
        <f t="shared" si="38"/>
        <v>4.16</v>
      </c>
      <c r="G106" s="97"/>
      <c r="H106" s="97"/>
      <c r="I106" s="97"/>
      <c r="J106" s="97">
        <v>4.16</v>
      </c>
    </row>
    <row r="107" spans="1:12">
      <c r="A107" s="103">
        <v>12</v>
      </c>
      <c r="B107" s="69" t="str">
        <f>'BRYŁA A'!C56</f>
        <v>Kuchnia oddziałowa</v>
      </c>
      <c r="C107" s="97">
        <v>170</v>
      </c>
      <c r="D107" s="97"/>
      <c r="E107" s="97"/>
      <c r="F107" s="97">
        <f t="shared" si="38"/>
        <v>9.5</v>
      </c>
      <c r="G107" s="97"/>
      <c r="H107" s="97"/>
      <c r="I107" s="97"/>
      <c r="J107" s="97">
        <v>9.5</v>
      </c>
      <c r="L107">
        <f>J107</f>
        <v>9.5</v>
      </c>
    </row>
    <row r="108" spans="1:12">
      <c r="A108" s="103">
        <v>14</v>
      </c>
      <c r="B108" s="69" t="str">
        <f>'BRYŁA A'!C58</f>
        <v>Przedsionek pododdziału poł.-nowor.</v>
      </c>
      <c r="C108" s="97" t="s">
        <v>64</v>
      </c>
      <c r="D108" s="97"/>
      <c r="E108" s="97"/>
      <c r="F108" s="97">
        <f t="shared" si="38"/>
        <v>10.34</v>
      </c>
      <c r="G108" s="97"/>
      <c r="H108" s="97"/>
      <c r="I108" s="97"/>
      <c r="J108" s="97">
        <v>10.34</v>
      </c>
      <c r="L108">
        <f>J108</f>
        <v>10.34</v>
      </c>
    </row>
    <row r="109" spans="1:12">
      <c r="A109" s="103">
        <v>15</v>
      </c>
      <c r="B109" s="69" t="str">
        <f>'BRYŁA A'!C59</f>
        <v>Łazienka</v>
      </c>
      <c r="C109" s="97" t="s">
        <v>66</v>
      </c>
      <c r="D109" s="97"/>
      <c r="E109" s="97"/>
      <c r="F109" s="97">
        <f t="shared" si="38"/>
        <v>6.48</v>
      </c>
      <c r="G109" s="97"/>
      <c r="H109" s="97"/>
      <c r="I109" s="97"/>
      <c r="J109" s="97">
        <v>6.48</v>
      </c>
    </row>
    <row r="110" spans="1:12">
      <c r="A110" s="103">
        <v>16</v>
      </c>
      <c r="B110" s="69" t="str">
        <f>'BRYŁA A'!C60</f>
        <v>Sala septyczna z możliwością porodu</v>
      </c>
      <c r="C110" s="97" t="s">
        <v>67</v>
      </c>
      <c r="D110" s="97"/>
      <c r="E110" s="97"/>
      <c r="F110" s="97"/>
      <c r="G110" s="97">
        <v>21.22</v>
      </c>
      <c r="H110" s="97"/>
      <c r="I110" s="97"/>
      <c r="J110" s="97">
        <v>21.22</v>
      </c>
      <c r="L110">
        <f>J110</f>
        <v>21.22</v>
      </c>
    </row>
    <row r="111" spans="1:12">
      <c r="A111" s="103">
        <v>17</v>
      </c>
      <c r="B111" s="69" t="str">
        <f>'BRYŁA A'!C61</f>
        <v>Pokój lekarzy</v>
      </c>
      <c r="C111" s="97" t="s">
        <v>69</v>
      </c>
      <c r="D111" s="97"/>
      <c r="E111" s="97"/>
      <c r="F111" s="97"/>
      <c r="G111" s="97">
        <f>J111</f>
        <v>31.87</v>
      </c>
      <c r="H111" s="97"/>
      <c r="I111" s="97"/>
      <c r="J111" s="97">
        <v>31.87</v>
      </c>
      <c r="L111">
        <f>J111</f>
        <v>31.87</v>
      </c>
    </row>
    <row r="112" spans="1:12">
      <c r="A112" s="103">
        <v>18</v>
      </c>
      <c r="B112" s="69" t="str">
        <f>'BRYŁA A'!C62</f>
        <v>Łazienka</v>
      </c>
      <c r="C112" s="97" t="s">
        <v>71</v>
      </c>
      <c r="D112" s="97"/>
      <c r="E112" s="97"/>
      <c r="F112" s="97"/>
      <c r="G112" s="97">
        <f>J112</f>
        <v>5.04</v>
      </c>
      <c r="H112" s="97"/>
      <c r="I112" s="97"/>
      <c r="J112" s="97">
        <v>5.04</v>
      </c>
    </row>
    <row r="113" spans="1:12">
      <c r="A113" s="103">
        <v>19</v>
      </c>
      <c r="B113" s="69" t="str">
        <f>'BRYŁA A'!C63</f>
        <v>Łazienka N/N</v>
      </c>
      <c r="C113" s="97">
        <v>172</v>
      </c>
      <c r="D113" s="97"/>
      <c r="E113" s="97"/>
      <c r="F113" s="97">
        <f>J113</f>
        <v>11.25</v>
      </c>
      <c r="G113" s="97"/>
      <c r="H113" s="97"/>
      <c r="I113" s="97"/>
      <c r="J113" s="97">
        <v>11.25</v>
      </c>
    </row>
    <row r="114" spans="1:12">
      <c r="A114" s="103">
        <v>20</v>
      </c>
      <c r="B114" s="69" t="str">
        <f>'BRYŁA A'!C64</f>
        <v>Gabinet zabiegowy</v>
      </c>
      <c r="C114" s="97" t="s">
        <v>73</v>
      </c>
      <c r="D114" s="97"/>
      <c r="E114" s="97">
        <f>J114</f>
        <v>18.62</v>
      </c>
      <c r="F114" s="97"/>
      <c r="G114" s="97"/>
      <c r="H114" s="97"/>
      <c r="I114" s="97"/>
      <c r="J114" s="97">
        <v>18.62</v>
      </c>
      <c r="L114">
        <f t="shared" ref="L114:L120" si="39">J114</f>
        <v>18.62</v>
      </c>
    </row>
    <row r="115" spans="1:12">
      <c r="A115" s="103">
        <v>21</v>
      </c>
      <c r="B115" s="69" t="str">
        <f>'BRYŁA A'!C65</f>
        <v>Magazynek</v>
      </c>
      <c r="C115" s="97" t="s">
        <v>75</v>
      </c>
      <c r="D115" s="97"/>
      <c r="E115" s="97"/>
      <c r="F115" s="97"/>
      <c r="G115" s="104">
        <f>J115</f>
        <v>5.0199999999999996</v>
      </c>
      <c r="H115" s="97"/>
      <c r="I115" s="97"/>
      <c r="J115" s="97">
        <v>5.0199999999999996</v>
      </c>
      <c r="L115">
        <f t="shared" si="39"/>
        <v>5.0199999999999996</v>
      </c>
    </row>
    <row r="116" spans="1:12">
      <c r="A116" s="103">
        <v>22</v>
      </c>
      <c r="B116" s="69" t="str">
        <f>'BRYŁA A'!C66</f>
        <v>Punkt pielęgniarski</v>
      </c>
      <c r="C116" s="97">
        <v>174</v>
      </c>
      <c r="D116" s="97"/>
      <c r="E116" s="97"/>
      <c r="F116" s="97"/>
      <c r="G116" s="97">
        <f>J116</f>
        <v>14.66</v>
      </c>
      <c r="H116" s="97"/>
      <c r="I116" s="97"/>
      <c r="J116" s="97">
        <v>14.66</v>
      </c>
      <c r="L116">
        <f t="shared" si="39"/>
        <v>14.66</v>
      </c>
    </row>
    <row r="117" spans="1:12">
      <c r="A117" s="103">
        <v>23</v>
      </c>
      <c r="B117" s="69" t="str">
        <f>'BRYŁA A'!C67</f>
        <v>Gabinet zabiegowy, punkt badań</v>
      </c>
      <c r="C117" s="97">
        <v>175</v>
      </c>
      <c r="D117" s="97"/>
      <c r="E117" s="97">
        <f>J117</f>
        <v>24.45</v>
      </c>
      <c r="F117" s="97"/>
      <c r="G117" s="97"/>
      <c r="H117" s="97"/>
      <c r="I117" s="97"/>
      <c r="J117" s="97">
        <v>24.45</v>
      </c>
      <c r="L117">
        <f t="shared" si="39"/>
        <v>24.45</v>
      </c>
    </row>
    <row r="118" spans="1:12">
      <c r="A118" s="103">
        <v>24</v>
      </c>
      <c r="B118" s="69" t="str">
        <f>'BRYŁA A'!C68</f>
        <v>Śluza</v>
      </c>
      <c r="C118" s="97">
        <v>176</v>
      </c>
      <c r="D118" s="97"/>
      <c r="E118" s="97"/>
      <c r="F118" s="97">
        <f>J118</f>
        <v>12.43</v>
      </c>
      <c r="G118" s="97"/>
      <c r="H118" s="97"/>
      <c r="I118" s="97"/>
      <c r="J118" s="97">
        <v>12.43</v>
      </c>
      <c r="L118">
        <f t="shared" si="39"/>
        <v>12.43</v>
      </c>
    </row>
    <row r="119" spans="1:12">
      <c r="A119" s="103">
        <v>25</v>
      </c>
      <c r="B119" s="69" t="str">
        <f>'BRYŁA A'!C69</f>
        <v>Przedsionek</v>
      </c>
      <c r="C119" s="97" t="s">
        <v>80</v>
      </c>
      <c r="D119" s="97"/>
      <c r="E119" s="97"/>
      <c r="F119" s="97">
        <f>J119</f>
        <v>1.86</v>
      </c>
      <c r="G119" s="97"/>
      <c r="H119" s="97"/>
      <c r="I119" s="97"/>
      <c r="J119" s="97">
        <v>1.86</v>
      </c>
      <c r="L119">
        <f t="shared" si="39"/>
        <v>1.86</v>
      </c>
    </row>
    <row r="120" spans="1:12">
      <c r="A120" s="103">
        <v>26</v>
      </c>
      <c r="B120" s="69" t="str">
        <f>'BRYŁA A'!C70</f>
        <v>Pokój jednołóżkowy</v>
      </c>
      <c r="C120" s="97" t="s">
        <v>82</v>
      </c>
      <c r="D120" s="97"/>
      <c r="E120" s="97"/>
      <c r="F120" s="97">
        <f>J120</f>
        <v>9.26</v>
      </c>
      <c r="G120" s="97"/>
      <c r="H120" s="97"/>
      <c r="I120" s="97"/>
      <c r="J120" s="97">
        <v>9.26</v>
      </c>
      <c r="L120">
        <f t="shared" si="39"/>
        <v>9.26</v>
      </c>
    </row>
    <row r="121" spans="1:12">
      <c r="A121" s="103">
        <v>27</v>
      </c>
      <c r="B121" s="69" t="str">
        <f>'BRYŁA A'!C71</f>
        <v>Łazienka</v>
      </c>
      <c r="C121" s="97" t="s">
        <v>84</v>
      </c>
      <c r="D121" s="97"/>
      <c r="E121" s="97"/>
      <c r="F121" s="97">
        <f>J121</f>
        <v>2.5499999999999998</v>
      </c>
      <c r="G121" s="97"/>
      <c r="H121" s="97"/>
      <c r="I121" s="97"/>
      <c r="J121" s="97">
        <v>2.5499999999999998</v>
      </c>
    </row>
    <row r="122" spans="1:12">
      <c r="A122" s="103">
        <v>28</v>
      </c>
      <c r="B122" s="69" t="str">
        <f>'BRYŁA A'!C72</f>
        <v>Brudownik</v>
      </c>
      <c r="C122" s="97">
        <v>103</v>
      </c>
      <c r="D122" s="97"/>
      <c r="E122" s="97"/>
      <c r="F122" s="97">
        <f>J122</f>
        <v>10.6</v>
      </c>
      <c r="G122" s="97"/>
      <c r="H122" s="97"/>
      <c r="I122" s="97"/>
      <c r="J122" s="97">
        <v>10.6</v>
      </c>
      <c r="L122">
        <f>J122</f>
        <v>10.6</v>
      </c>
    </row>
    <row r="123" spans="1:12">
      <c r="A123" s="68"/>
      <c r="B123" s="105" t="s">
        <v>913</v>
      </c>
      <c r="C123" s="97"/>
      <c r="D123" s="106">
        <f>SUM(D96:D122)</f>
        <v>0</v>
      </c>
      <c r="E123" s="106">
        <f>SUM(E96:E122)</f>
        <v>43.07</v>
      </c>
      <c r="F123" s="106">
        <f>SUM(F96:F122)</f>
        <v>292.37</v>
      </c>
      <c r="G123" s="106">
        <f>SUM(G96:G122)</f>
        <v>114.83</v>
      </c>
      <c r="H123" s="97"/>
      <c r="I123" s="97"/>
      <c r="J123" s="97"/>
    </row>
    <row r="124" spans="1:12">
      <c r="A124" s="183" t="s">
        <v>1033</v>
      </c>
      <c r="B124" s="183"/>
      <c r="C124" s="183"/>
      <c r="D124" s="183"/>
      <c r="E124" s="183"/>
      <c r="F124" s="183"/>
      <c r="G124" s="183"/>
      <c r="H124" s="69"/>
      <c r="I124" s="69"/>
      <c r="J124" s="106">
        <f>SUM(J96:J123)</f>
        <v>450.27000000000004</v>
      </c>
    </row>
    <row r="128" spans="1:12">
      <c r="A128" t="s">
        <v>1034</v>
      </c>
    </row>
    <row r="130" spans="1:12">
      <c r="A130" s="93" t="s">
        <v>303</v>
      </c>
      <c r="B130" s="94" t="s">
        <v>304</v>
      </c>
      <c r="C130" s="95" t="s">
        <v>1023</v>
      </c>
      <c r="D130" s="94" t="s">
        <v>1024</v>
      </c>
      <c r="E130" s="94" t="s">
        <v>1025</v>
      </c>
      <c r="F130" s="94" t="s">
        <v>1026</v>
      </c>
      <c r="G130" s="94" t="s">
        <v>1027</v>
      </c>
      <c r="H130" s="94" t="s">
        <v>1028</v>
      </c>
      <c r="I130" s="94" t="s">
        <v>1029</v>
      </c>
      <c r="J130" s="94" t="s">
        <v>941</v>
      </c>
    </row>
    <row r="131" spans="1:12">
      <c r="A131" s="103">
        <v>1</v>
      </c>
      <c r="B131" s="69" t="str">
        <f>'BRYŁA A'!C82</f>
        <v>Komunikacja</v>
      </c>
      <c r="C131" s="97">
        <v>179</v>
      </c>
      <c r="D131" s="97"/>
      <c r="E131" s="97"/>
      <c r="F131" s="97">
        <f>J131</f>
        <v>68.900000000000006</v>
      </c>
      <c r="G131" s="97"/>
      <c r="H131" s="97"/>
      <c r="I131" s="97"/>
      <c r="J131" s="97">
        <v>68.900000000000006</v>
      </c>
      <c r="L131">
        <f>J131</f>
        <v>68.900000000000006</v>
      </c>
    </row>
    <row r="132" spans="1:12">
      <c r="A132" s="103">
        <v>2</v>
      </c>
      <c r="B132" s="69" t="str">
        <f>'BRYŁA A'!C83</f>
        <v>Kuchnia mleczna zmywalnia</v>
      </c>
      <c r="C132" s="97">
        <v>180</v>
      </c>
      <c r="D132" s="97"/>
      <c r="E132" s="97"/>
      <c r="F132" s="97">
        <f>J132</f>
        <v>10.25</v>
      </c>
      <c r="G132" s="97"/>
      <c r="H132" s="97"/>
      <c r="I132" s="97"/>
      <c r="J132" s="97">
        <v>10.25</v>
      </c>
      <c r="L132">
        <f>J132</f>
        <v>10.25</v>
      </c>
    </row>
    <row r="133" spans="1:12">
      <c r="A133" s="103">
        <v>3</v>
      </c>
      <c r="B133" s="69" t="str">
        <f>'BRYŁA A'!C84</f>
        <v>Kuchnia mleczna cz.czysta</v>
      </c>
      <c r="C133" s="97">
        <v>181</v>
      </c>
      <c r="D133" s="97"/>
      <c r="E133" s="97"/>
      <c r="F133" s="97">
        <f>J133</f>
        <v>13.32</v>
      </c>
      <c r="G133" s="97"/>
      <c r="H133" s="97"/>
      <c r="I133" s="97"/>
      <c r="J133" s="97">
        <v>13.32</v>
      </c>
      <c r="L133">
        <f>J133</f>
        <v>13.32</v>
      </c>
    </row>
    <row r="134" spans="1:12">
      <c r="A134" s="103">
        <v>4</v>
      </c>
      <c r="B134" s="69" t="str">
        <f>'BRYŁA A'!C85</f>
        <v>Łazienka dzieci młodsze</v>
      </c>
      <c r="C134" s="97">
        <v>182</v>
      </c>
      <c r="D134" s="97"/>
      <c r="E134" s="97"/>
      <c r="F134" s="97">
        <f>J134</f>
        <v>14.01</v>
      </c>
      <c r="G134" s="97"/>
      <c r="H134" s="97"/>
      <c r="I134" s="97"/>
      <c r="J134" s="97">
        <v>14.01</v>
      </c>
    </row>
    <row r="135" spans="1:12">
      <c r="A135" s="103">
        <v>5</v>
      </c>
      <c r="B135" s="69" t="str">
        <f>'BRYŁA A'!C86</f>
        <v>Separatka</v>
      </c>
      <c r="C135" s="97">
        <v>183</v>
      </c>
      <c r="D135" s="97"/>
      <c r="E135" s="97"/>
      <c r="F135" s="97">
        <f>J135</f>
        <v>14.01</v>
      </c>
      <c r="G135" s="97"/>
      <c r="H135" s="97"/>
      <c r="I135" s="97"/>
      <c r="J135" s="97">
        <v>14.01</v>
      </c>
      <c r="L135">
        <f t="shared" ref="L135:L141" si="40">J135</f>
        <v>14.01</v>
      </c>
    </row>
    <row r="136" spans="1:12">
      <c r="A136" s="103">
        <v>6</v>
      </c>
      <c r="B136" s="69" t="str">
        <f>'BRYŁA A'!C87</f>
        <v>Gabinet zabiegowy</v>
      </c>
      <c r="C136" s="97">
        <v>184</v>
      </c>
      <c r="D136" s="97"/>
      <c r="E136" s="97">
        <f>J136</f>
        <v>17.440000000000001</v>
      </c>
      <c r="F136" s="97"/>
      <c r="G136" s="97"/>
      <c r="H136" s="97"/>
      <c r="I136" s="97"/>
      <c r="J136" s="97">
        <v>17.440000000000001</v>
      </c>
      <c r="L136">
        <f t="shared" si="40"/>
        <v>17.440000000000001</v>
      </c>
    </row>
    <row r="137" spans="1:12">
      <c r="A137" s="103">
        <v>7</v>
      </c>
      <c r="B137" s="69" t="str">
        <f>'BRYŁA A'!C88</f>
        <v>Gabinet zabiegowy</v>
      </c>
      <c r="C137" s="97">
        <v>185</v>
      </c>
      <c r="D137" s="97"/>
      <c r="E137" s="97">
        <f>J137</f>
        <v>22.11</v>
      </c>
      <c r="F137" s="97"/>
      <c r="G137" s="97"/>
      <c r="H137" s="97"/>
      <c r="I137" s="97"/>
      <c r="J137" s="97">
        <v>22.11</v>
      </c>
      <c r="L137">
        <f t="shared" si="40"/>
        <v>22.11</v>
      </c>
    </row>
    <row r="138" spans="1:12">
      <c r="A138" s="103">
        <v>8</v>
      </c>
      <c r="B138" s="69" t="str">
        <f>'BRYŁA A'!C89</f>
        <v>Brudownik</v>
      </c>
      <c r="C138" s="97">
        <v>186</v>
      </c>
      <c r="D138" s="97"/>
      <c r="E138" s="97"/>
      <c r="F138" s="97">
        <f>J138</f>
        <v>8.86</v>
      </c>
      <c r="G138" s="97"/>
      <c r="H138" s="97"/>
      <c r="I138" s="97"/>
      <c r="J138" s="97">
        <v>8.86</v>
      </c>
      <c r="L138">
        <f t="shared" si="40"/>
        <v>8.86</v>
      </c>
    </row>
    <row r="139" spans="1:12">
      <c r="A139" s="103">
        <v>9</v>
      </c>
      <c r="B139" s="69" t="str">
        <f>'BRYŁA A'!C90</f>
        <v>Gabinet lekarski</v>
      </c>
      <c r="C139" s="97">
        <v>187</v>
      </c>
      <c r="D139" s="97"/>
      <c r="E139" s="97"/>
      <c r="F139" s="97">
        <f>J139</f>
        <v>17.89</v>
      </c>
      <c r="G139" s="97"/>
      <c r="H139" s="97"/>
      <c r="I139" s="97"/>
      <c r="J139" s="97">
        <v>17.89</v>
      </c>
      <c r="L139">
        <f t="shared" si="40"/>
        <v>17.89</v>
      </c>
    </row>
    <row r="140" spans="1:12">
      <c r="A140" s="103">
        <v>10</v>
      </c>
      <c r="B140" s="69" t="str">
        <f>'BRYŁA A'!C91</f>
        <v>Komunikacja / poczekalnia</v>
      </c>
      <c r="C140" s="97">
        <v>188</v>
      </c>
      <c r="D140" s="97"/>
      <c r="E140" s="97"/>
      <c r="F140" s="97"/>
      <c r="G140" s="98">
        <f>J140</f>
        <v>33.72</v>
      </c>
      <c r="H140" s="97"/>
      <c r="I140" s="97"/>
      <c r="J140" s="97">
        <v>33.72</v>
      </c>
      <c r="L140">
        <f t="shared" si="40"/>
        <v>33.72</v>
      </c>
    </row>
    <row r="141" spans="1:12">
      <c r="A141" s="103">
        <v>11</v>
      </c>
      <c r="B141" s="69" t="str">
        <f>'BRYŁA A'!C92</f>
        <v>Pom.oczekujących</v>
      </c>
      <c r="C141" s="97">
        <v>189</v>
      </c>
      <c r="D141" s="97"/>
      <c r="E141" s="97"/>
      <c r="F141" s="97"/>
      <c r="G141" s="98">
        <f>J141</f>
        <v>18.05</v>
      </c>
      <c r="H141" s="97"/>
      <c r="I141" s="97"/>
      <c r="J141" s="97">
        <v>18.05</v>
      </c>
      <c r="L141">
        <f t="shared" si="40"/>
        <v>18.05</v>
      </c>
    </row>
    <row r="142" spans="1:12">
      <c r="A142" s="103">
        <v>12</v>
      </c>
      <c r="B142" s="69" t="str">
        <f>'BRYŁA A'!C93</f>
        <v>Łazienka</v>
      </c>
      <c r="C142" s="97">
        <v>190</v>
      </c>
      <c r="D142" s="97"/>
      <c r="E142" s="97"/>
      <c r="F142" s="97">
        <f>J142</f>
        <v>3.89</v>
      </c>
      <c r="G142" s="97"/>
      <c r="H142" s="97"/>
      <c r="I142" s="97"/>
      <c r="J142" s="97">
        <v>3.89</v>
      </c>
    </row>
    <row r="143" spans="1:12">
      <c r="A143" s="103">
        <v>13</v>
      </c>
      <c r="B143" s="69" t="str">
        <f>'BRYŁA A'!C94</f>
        <v>Pom. lekarzy+sekretariat</v>
      </c>
      <c r="C143" s="97">
        <v>191</v>
      </c>
      <c r="D143" s="97"/>
      <c r="E143" s="97"/>
      <c r="F143" s="97"/>
      <c r="G143" s="97">
        <f>J143</f>
        <v>18.77</v>
      </c>
      <c r="H143" s="97"/>
      <c r="I143" s="97"/>
      <c r="J143" s="97">
        <v>18.77</v>
      </c>
      <c r="L143">
        <f>J143</f>
        <v>18.77</v>
      </c>
    </row>
    <row r="144" spans="1:12">
      <c r="A144" s="103">
        <v>14</v>
      </c>
      <c r="B144" s="69" t="str">
        <f>'BRYŁA A'!C95</f>
        <v>Biuro oddziałowej</v>
      </c>
      <c r="C144" s="97" t="s">
        <v>96</v>
      </c>
      <c r="D144" s="97"/>
      <c r="E144" s="97"/>
      <c r="F144" s="97"/>
      <c r="G144" s="98">
        <f>J144</f>
        <v>8.07</v>
      </c>
      <c r="H144" s="107"/>
      <c r="I144" s="107"/>
      <c r="J144" s="97">
        <v>8.07</v>
      </c>
      <c r="L144">
        <f>J144</f>
        <v>8.07</v>
      </c>
    </row>
    <row r="145" spans="1:12">
      <c r="A145" s="103">
        <v>15</v>
      </c>
      <c r="B145" s="69" t="str">
        <f>'BRYŁA A'!C96</f>
        <v>Biuro drdynatora</v>
      </c>
      <c r="C145" s="97" t="s">
        <v>98</v>
      </c>
      <c r="D145" s="97"/>
      <c r="E145" s="97"/>
      <c r="F145" s="97"/>
      <c r="G145" s="98">
        <f>J145</f>
        <v>15.52</v>
      </c>
      <c r="H145" s="108"/>
      <c r="I145" s="108"/>
      <c r="J145" s="73">
        <v>15.52</v>
      </c>
      <c r="L145">
        <f>J145</f>
        <v>15.52</v>
      </c>
    </row>
    <row r="146" spans="1:12">
      <c r="A146" s="103">
        <v>16</v>
      </c>
      <c r="B146" s="69" t="str">
        <f>'BRYŁA A'!C97</f>
        <v>Pom.socjalne</v>
      </c>
      <c r="C146" s="97" t="s">
        <v>100</v>
      </c>
      <c r="D146" s="97"/>
      <c r="E146" s="97"/>
      <c r="F146" s="97">
        <f>J146</f>
        <v>5.98</v>
      </c>
      <c r="G146" s="97"/>
      <c r="H146" s="108"/>
      <c r="I146" s="108"/>
      <c r="J146" s="73">
        <v>5.98</v>
      </c>
      <c r="L146">
        <f>J146</f>
        <v>5.98</v>
      </c>
    </row>
    <row r="147" spans="1:12">
      <c r="A147" s="103">
        <v>17</v>
      </c>
      <c r="B147" s="69" t="str">
        <f>'BRYŁA A'!C98</f>
        <v>Łazienka personelu</v>
      </c>
      <c r="C147" s="97">
        <v>192</v>
      </c>
      <c r="D147" s="97"/>
      <c r="E147" s="97"/>
      <c r="F147" s="97">
        <f>J147</f>
        <v>13.9</v>
      </c>
      <c r="G147" s="97"/>
      <c r="H147" s="108"/>
      <c r="I147" s="108"/>
      <c r="J147" s="73">
        <v>13.9</v>
      </c>
    </row>
    <row r="148" spans="1:12">
      <c r="A148" s="103">
        <v>18</v>
      </c>
      <c r="B148" s="69" t="str">
        <f>'BRYŁA A'!C99</f>
        <v>Magazyn</v>
      </c>
      <c r="C148" s="97" t="s">
        <v>103</v>
      </c>
      <c r="D148" s="97"/>
      <c r="E148" s="97"/>
      <c r="F148" s="97"/>
      <c r="G148" s="104">
        <f>J148</f>
        <v>13.12</v>
      </c>
      <c r="H148" s="108"/>
      <c r="I148" s="108"/>
      <c r="J148" s="73">
        <v>13.12</v>
      </c>
      <c r="L148">
        <f>J148</f>
        <v>13.12</v>
      </c>
    </row>
    <row r="149" spans="1:12">
      <c r="A149" s="103">
        <v>19</v>
      </c>
      <c r="B149" s="69" t="str">
        <f>'BRYŁA A'!C100</f>
        <v>Sala chorych dzieci (12-18) 4 łóżkowa</v>
      </c>
      <c r="C149" s="97" t="s">
        <v>105</v>
      </c>
      <c r="D149" s="97"/>
      <c r="E149" s="97"/>
      <c r="F149" s="97">
        <f t="shared" ref="F149:F160" si="41">J149</f>
        <v>40.03</v>
      </c>
      <c r="G149" s="97"/>
      <c r="H149" s="108"/>
      <c r="I149" s="108"/>
      <c r="J149" s="73">
        <v>40.03</v>
      </c>
      <c r="L149">
        <f>J149</f>
        <v>40.03</v>
      </c>
    </row>
    <row r="150" spans="1:12">
      <c r="A150" s="103">
        <v>20</v>
      </c>
      <c r="B150" s="69" t="str">
        <f>'BRYŁA A'!C101</f>
        <v>Łazienka pacjentów</v>
      </c>
      <c r="C150" s="97" t="s">
        <v>107</v>
      </c>
      <c r="D150" s="97"/>
      <c r="E150" s="97"/>
      <c r="F150" s="97">
        <f t="shared" si="41"/>
        <v>4.16</v>
      </c>
      <c r="G150" s="97"/>
      <c r="H150" s="108"/>
      <c r="I150" s="108"/>
      <c r="J150" s="73">
        <v>4.16</v>
      </c>
    </row>
    <row r="151" spans="1:12">
      <c r="A151" s="103">
        <v>21</v>
      </c>
      <c r="B151" s="69" t="str">
        <f>'BRYŁA A'!C102</f>
        <v>Przedsionek</v>
      </c>
      <c r="C151" s="97" t="s">
        <v>108</v>
      </c>
      <c r="D151" s="97"/>
      <c r="E151" s="97"/>
      <c r="F151" s="97">
        <f t="shared" si="41"/>
        <v>7.94</v>
      </c>
      <c r="G151" s="97"/>
      <c r="H151" s="108"/>
      <c r="I151" s="108"/>
      <c r="J151" s="73">
        <v>7.94</v>
      </c>
      <c r="L151">
        <f>J151</f>
        <v>7.94</v>
      </c>
    </row>
    <row r="152" spans="1:12">
      <c r="A152" s="103">
        <v>22</v>
      </c>
      <c r="B152" s="69" t="str">
        <f>'BRYŁA A'!C103</f>
        <v>Sala chorych (dzieci średnie)4 łóżka</v>
      </c>
      <c r="C152" s="97" t="s">
        <v>109</v>
      </c>
      <c r="D152" s="97"/>
      <c r="E152" s="97"/>
      <c r="F152" s="97">
        <f t="shared" si="41"/>
        <v>33.659999999999997</v>
      </c>
      <c r="G152" s="97"/>
      <c r="H152" s="108"/>
      <c r="I152" s="108"/>
      <c r="J152" s="73">
        <v>33.659999999999997</v>
      </c>
      <c r="L152">
        <f>J152</f>
        <v>33.659999999999997</v>
      </c>
    </row>
    <row r="153" spans="1:12">
      <c r="A153" s="103">
        <v>23</v>
      </c>
      <c r="B153" s="69" t="str">
        <f>'BRYŁA A'!C104</f>
        <v>Łazienka pacjentów</v>
      </c>
      <c r="C153" s="97" t="s">
        <v>111</v>
      </c>
      <c r="D153" s="97"/>
      <c r="E153" s="97"/>
      <c r="F153" s="97">
        <f t="shared" si="41"/>
        <v>4.16</v>
      </c>
      <c r="G153" s="97"/>
      <c r="H153" s="108"/>
      <c r="I153" s="108"/>
      <c r="J153" s="73">
        <v>4.16</v>
      </c>
    </row>
    <row r="154" spans="1:12">
      <c r="A154" s="103">
        <v>24</v>
      </c>
      <c r="B154" s="69" t="str">
        <f>'BRYŁA A'!C105</f>
        <v>Przedsionek</v>
      </c>
      <c r="C154" s="97" t="s">
        <v>112</v>
      </c>
      <c r="D154" s="97"/>
      <c r="E154" s="97"/>
      <c r="F154" s="97">
        <f t="shared" si="41"/>
        <v>5.53</v>
      </c>
      <c r="G154" s="97"/>
      <c r="H154" s="108"/>
      <c r="I154" s="108"/>
      <c r="J154" s="73">
        <v>5.53</v>
      </c>
      <c r="L154">
        <f t="shared" ref="L154:L162" si="42">J154</f>
        <v>5.53</v>
      </c>
    </row>
    <row r="155" spans="1:12">
      <c r="A155" s="103">
        <v>25</v>
      </c>
      <c r="B155" s="69" t="str">
        <f>'BRYŁA A'!C106</f>
        <v>Sala chorych (dzieci do lat 3)-4 łóżkowa</v>
      </c>
      <c r="C155" s="97" t="s">
        <v>113</v>
      </c>
      <c r="D155" s="97"/>
      <c r="E155" s="97"/>
      <c r="F155" s="97">
        <f t="shared" si="41"/>
        <v>2.13</v>
      </c>
      <c r="G155" s="97"/>
      <c r="H155" s="108"/>
      <c r="I155" s="108"/>
      <c r="J155" s="73">
        <v>2.13</v>
      </c>
      <c r="L155">
        <f t="shared" si="42"/>
        <v>2.13</v>
      </c>
    </row>
    <row r="156" spans="1:12">
      <c r="A156" s="103">
        <v>26</v>
      </c>
      <c r="B156" s="69" t="str">
        <f>'BRYŁA A'!C107</f>
        <v>Sala chorych (dzieci do lat 3)-3 łóżkowa</v>
      </c>
      <c r="C156" s="97" t="s">
        <v>115</v>
      </c>
      <c r="D156" s="97"/>
      <c r="E156" s="97"/>
      <c r="F156" s="97">
        <f t="shared" si="41"/>
        <v>6.83</v>
      </c>
      <c r="G156" s="97"/>
      <c r="H156" s="108"/>
      <c r="I156" s="108"/>
      <c r="J156" s="73">
        <v>6.83</v>
      </c>
      <c r="L156">
        <f t="shared" si="42"/>
        <v>6.83</v>
      </c>
    </row>
    <row r="157" spans="1:12">
      <c r="A157" s="103">
        <v>27</v>
      </c>
      <c r="B157" s="69" t="str">
        <f>'BRYŁA A'!C108</f>
        <v>Komunikacja</v>
      </c>
      <c r="C157" s="97" t="s">
        <v>117</v>
      </c>
      <c r="D157" s="97"/>
      <c r="E157" s="97"/>
      <c r="F157" s="97">
        <f t="shared" si="41"/>
        <v>5.09</v>
      </c>
      <c r="G157" s="97"/>
      <c r="H157" s="108"/>
      <c r="I157" s="108"/>
      <c r="J157" s="73">
        <v>5.09</v>
      </c>
      <c r="L157">
        <f t="shared" si="42"/>
        <v>5.09</v>
      </c>
    </row>
    <row r="158" spans="1:12">
      <c r="A158" s="103">
        <v>28</v>
      </c>
      <c r="B158" s="69" t="str">
        <f>'BRYŁA A'!C109</f>
        <v>Sala chorych (dzieci do lat 3)-4 łóżkowa</v>
      </c>
      <c r="C158" s="97" t="s">
        <v>118</v>
      </c>
      <c r="D158" s="97"/>
      <c r="E158" s="97"/>
      <c r="F158" s="97">
        <f t="shared" si="41"/>
        <v>1.86</v>
      </c>
      <c r="G158" s="97"/>
      <c r="H158" s="108"/>
      <c r="I158" s="108"/>
      <c r="J158" s="73">
        <v>1.86</v>
      </c>
      <c r="L158">
        <f t="shared" si="42"/>
        <v>1.86</v>
      </c>
    </row>
    <row r="159" spans="1:12">
      <c r="A159" s="103">
        <v>29</v>
      </c>
      <c r="B159" s="69" t="str">
        <f>'BRYŁA A'!C110</f>
        <v>Sala chorych (dzieci do lat 3)-3 łóżkowa</v>
      </c>
      <c r="C159" s="97" t="s">
        <v>119</v>
      </c>
      <c r="D159" s="97"/>
      <c r="E159" s="97"/>
      <c r="F159" s="97">
        <f t="shared" si="41"/>
        <v>6.28</v>
      </c>
      <c r="G159" s="97"/>
      <c r="H159" s="108"/>
      <c r="I159" s="108"/>
      <c r="J159" s="73">
        <v>6.28</v>
      </c>
      <c r="L159">
        <f t="shared" si="42"/>
        <v>6.28</v>
      </c>
    </row>
    <row r="160" spans="1:12">
      <c r="A160" s="103">
        <v>30</v>
      </c>
      <c r="B160" s="69" t="str">
        <f>'BRYŁA A'!C111</f>
        <v>Komunikacja</v>
      </c>
      <c r="C160" s="97" t="s">
        <v>120</v>
      </c>
      <c r="D160" s="97"/>
      <c r="E160" s="97"/>
      <c r="F160" s="97">
        <f t="shared" si="41"/>
        <v>5.9</v>
      </c>
      <c r="G160" s="97"/>
      <c r="H160" s="108"/>
      <c r="I160" s="108"/>
      <c r="J160" s="73">
        <v>5.9</v>
      </c>
      <c r="L160">
        <f t="shared" si="42"/>
        <v>5.9</v>
      </c>
    </row>
    <row r="161" spans="1:12">
      <c r="A161" s="103">
        <v>31</v>
      </c>
      <c r="B161" s="69" t="str">
        <f>'BRYŁA A'!C112</f>
        <v>Pkt pielęgniarki dyżurnej</v>
      </c>
      <c r="C161" s="97">
        <v>197</v>
      </c>
      <c r="D161" s="97"/>
      <c r="E161" s="97"/>
      <c r="F161" s="97"/>
      <c r="G161" s="97">
        <f>J161</f>
        <v>12.97</v>
      </c>
      <c r="H161" s="108"/>
      <c r="I161" s="108"/>
      <c r="J161" s="73">
        <v>12.97</v>
      </c>
      <c r="L161">
        <f t="shared" si="42"/>
        <v>12.97</v>
      </c>
    </row>
    <row r="162" spans="1:12">
      <c r="A162" s="103">
        <v>32</v>
      </c>
      <c r="B162" s="69" t="str">
        <f>'BRYŁA A'!C113</f>
        <v>Sala chorych 2 łóżkowa</v>
      </c>
      <c r="C162" s="97" t="s">
        <v>122</v>
      </c>
      <c r="D162" s="97"/>
      <c r="E162" s="97"/>
      <c r="F162" s="97">
        <f>J162</f>
        <v>19.38</v>
      </c>
      <c r="G162" s="97"/>
      <c r="H162" s="108"/>
      <c r="I162" s="108"/>
      <c r="J162" s="73">
        <v>19.38</v>
      </c>
      <c r="L162">
        <f t="shared" si="42"/>
        <v>19.38</v>
      </c>
    </row>
    <row r="163" spans="1:12">
      <c r="A163" s="103">
        <v>33</v>
      </c>
      <c r="B163" s="69" t="str">
        <f>'BRYŁA A'!C114</f>
        <v>Łazienka</v>
      </c>
      <c r="C163" s="97" t="s">
        <v>124</v>
      </c>
      <c r="D163" s="97"/>
      <c r="E163" s="97"/>
      <c r="F163" s="97">
        <f>J163</f>
        <v>7.04</v>
      </c>
      <c r="G163" s="97"/>
      <c r="H163" s="108"/>
      <c r="I163" s="108"/>
      <c r="J163" s="73">
        <v>7.04</v>
      </c>
    </row>
    <row r="164" spans="1:12">
      <c r="A164" s="103">
        <v>34</v>
      </c>
      <c r="B164" s="69" t="str">
        <f>'BRYŁA A'!C115</f>
        <v>Śluza</v>
      </c>
      <c r="C164" s="97" t="s">
        <v>125</v>
      </c>
      <c r="D164" s="97"/>
      <c r="E164" s="97"/>
      <c r="F164" s="97">
        <f>J164</f>
        <v>16.3</v>
      </c>
      <c r="G164" s="97"/>
      <c r="H164" s="108"/>
      <c r="I164" s="108"/>
      <c r="J164" s="73">
        <v>16.3</v>
      </c>
      <c r="L164">
        <f>J164</f>
        <v>16.3</v>
      </c>
    </row>
    <row r="165" spans="1:12">
      <c r="A165" s="103">
        <v>35</v>
      </c>
      <c r="B165" s="69" t="str">
        <f>'BRYŁA A'!C116</f>
        <v>Składzik porządkowy</v>
      </c>
      <c r="C165" s="97">
        <v>199</v>
      </c>
      <c r="D165" s="97"/>
      <c r="E165" s="97"/>
      <c r="F165" s="97"/>
      <c r="G165" s="104">
        <f>J165</f>
        <v>10.76</v>
      </c>
      <c r="H165" s="108"/>
      <c r="I165" s="108"/>
      <c r="J165" s="73">
        <v>10.76</v>
      </c>
      <c r="L165">
        <f>J165</f>
        <v>10.76</v>
      </c>
    </row>
    <row r="166" spans="1:12">
      <c r="A166" s="68"/>
      <c r="B166" s="105" t="s">
        <v>913</v>
      </c>
      <c r="C166" s="97"/>
      <c r="D166" s="106">
        <f>SUM(D131:D165)</f>
        <v>0</v>
      </c>
      <c r="E166" s="106">
        <f>SUM(E131:E165)</f>
        <v>39.549999999999997</v>
      </c>
      <c r="F166" s="106">
        <f>SUM(F131:F165)</f>
        <v>337.2999999999999</v>
      </c>
      <c r="G166" s="106">
        <f>SUM(G131:G165)</f>
        <v>130.97999999999999</v>
      </c>
      <c r="H166" s="106">
        <f>SUM(H131:H165)</f>
        <v>0</v>
      </c>
      <c r="I166" s="93"/>
      <c r="J166" s="109"/>
    </row>
    <row r="167" spans="1:12">
      <c r="A167" s="183" t="s">
        <v>1035</v>
      </c>
      <c r="B167" s="183"/>
      <c r="C167" s="183"/>
      <c r="D167" s="183"/>
      <c r="E167" s="183"/>
      <c r="F167" s="183"/>
      <c r="G167" s="183"/>
      <c r="H167" s="110"/>
      <c r="I167" s="110"/>
      <c r="J167" s="94">
        <f>SUM(J131:J166)</f>
        <v>507.83</v>
      </c>
    </row>
    <row r="170" spans="1:12">
      <c r="A170" t="s">
        <v>1036</v>
      </c>
    </row>
    <row r="172" spans="1:12">
      <c r="A172" s="93" t="s">
        <v>303</v>
      </c>
      <c r="B172" s="94" t="s">
        <v>304</v>
      </c>
      <c r="C172" s="95" t="s">
        <v>1023</v>
      </c>
      <c r="D172" s="94" t="s">
        <v>1024</v>
      </c>
      <c r="E172" s="94" t="s">
        <v>1025</v>
      </c>
      <c r="F172" s="94" t="s">
        <v>1026</v>
      </c>
      <c r="G172" s="94" t="s">
        <v>1027</v>
      </c>
      <c r="H172" s="94" t="s">
        <v>1028</v>
      </c>
      <c r="I172" s="94" t="s">
        <v>1029</v>
      </c>
      <c r="J172" s="94" t="s">
        <v>941</v>
      </c>
    </row>
    <row r="173" spans="1:12">
      <c r="A173" s="103">
        <v>1</v>
      </c>
      <c r="B173" s="69" t="str">
        <f>'BRYŁA A'!C128</f>
        <v>Komunikacja</v>
      </c>
      <c r="C173" s="97">
        <v>263</v>
      </c>
      <c r="D173" s="97"/>
      <c r="E173" s="97"/>
      <c r="F173" s="97">
        <f>J173</f>
        <v>15.23</v>
      </c>
      <c r="G173" s="97"/>
      <c r="H173" s="97"/>
      <c r="I173" s="97"/>
      <c r="J173" s="97">
        <v>15.23</v>
      </c>
      <c r="L173">
        <f>J173</f>
        <v>15.23</v>
      </c>
    </row>
    <row r="174" spans="1:12">
      <c r="A174" s="103">
        <v>3</v>
      </c>
      <c r="B174" s="69" t="str">
        <f>'BRYŁA A'!C130</f>
        <v>Brudownik z przedsionkiem</v>
      </c>
      <c r="C174" s="97">
        <v>264</v>
      </c>
      <c r="D174" s="97"/>
      <c r="E174" s="97"/>
      <c r="F174" s="97">
        <f>J174</f>
        <v>6.2</v>
      </c>
      <c r="G174" s="97"/>
      <c r="H174" s="97"/>
      <c r="I174" s="97"/>
      <c r="J174" s="97">
        <v>6.2</v>
      </c>
      <c r="L174">
        <f>J174</f>
        <v>6.2</v>
      </c>
    </row>
    <row r="175" spans="1:12">
      <c r="A175" s="103">
        <v>4</v>
      </c>
      <c r="B175" s="69" t="str">
        <f>'BRYŁA A'!C131</f>
        <v>Sala chorych 1-łóżkowa</v>
      </c>
      <c r="C175" s="97">
        <v>265</v>
      </c>
      <c r="D175" s="97"/>
      <c r="E175" s="97"/>
      <c r="F175" s="97">
        <f>J175</f>
        <v>10.3</v>
      </c>
      <c r="G175" s="97"/>
      <c r="H175" s="97"/>
      <c r="I175" s="97"/>
      <c r="J175" s="97">
        <v>10.3</v>
      </c>
      <c r="L175">
        <f>J175</f>
        <v>10.3</v>
      </c>
    </row>
    <row r="176" spans="1:12">
      <c r="A176" s="103">
        <v>5</v>
      </c>
      <c r="B176" s="69" t="str">
        <f>'BRYŁA A'!C132</f>
        <v>Łazienka</v>
      </c>
      <c r="C176" s="97" t="s">
        <v>136</v>
      </c>
      <c r="D176" s="97"/>
      <c r="E176" s="97"/>
      <c r="F176" s="97">
        <f>J176</f>
        <v>2.82</v>
      </c>
      <c r="G176" s="97"/>
      <c r="H176" s="97"/>
      <c r="I176" s="97"/>
      <c r="J176" s="97">
        <v>2.82</v>
      </c>
    </row>
    <row r="177" spans="1:12">
      <c r="A177" s="103">
        <v>6</v>
      </c>
      <c r="B177" s="69" t="str">
        <f>'BRYŁA A'!C133</f>
        <v>Gabinet zabiegowy pielęgniarski</v>
      </c>
      <c r="C177" s="97">
        <v>266</v>
      </c>
      <c r="D177" s="97"/>
      <c r="E177" s="97"/>
      <c r="F177" s="97">
        <f>J177</f>
        <v>16</v>
      </c>
      <c r="G177" s="97"/>
      <c r="H177" s="97"/>
      <c r="I177" s="97"/>
      <c r="J177" s="97">
        <v>16</v>
      </c>
      <c r="L177">
        <f t="shared" ref="L177:L184" si="43">J177</f>
        <v>16</v>
      </c>
    </row>
    <row r="178" spans="1:12">
      <c r="A178" s="103">
        <v>7</v>
      </c>
      <c r="B178" s="69" t="str">
        <f>'BRYŁA A'!C134</f>
        <v>Punkt pielęgniarski</v>
      </c>
      <c r="C178" s="97">
        <v>267</v>
      </c>
      <c r="D178" s="97"/>
      <c r="E178" s="97"/>
      <c r="F178" s="97"/>
      <c r="G178" s="97">
        <f>J178</f>
        <v>13</v>
      </c>
      <c r="H178" s="97"/>
      <c r="I178" s="97"/>
      <c r="J178" s="97">
        <v>13</v>
      </c>
      <c r="L178">
        <f t="shared" si="43"/>
        <v>13</v>
      </c>
    </row>
    <row r="179" spans="1:12">
      <c r="A179" s="103">
        <v>8</v>
      </c>
      <c r="B179" s="69" t="str">
        <f>'BRYŁA A'!C135</f>
        <v>Gabinet zabiegowy</v>
      </c>
      <c r="C179" s="97">
        <v>268</v>
      </c>
      <c r="D179" s="97"/>
      <c r="E179" s="97">
        <f>J179</f>
        <v>16</v>
      </c>
      <c r="F179" s="97"/>
      <c r="G179" s="97"/>
      <c r="H179" s="97"/>
      <c r="I179" s="97"/>
      <c r="J179" s="97">
        <v>16</v>
      </c>
      <c r="L179">
        <f t="shared" si="43"/>
        <v>16</v>
      </c>
    </row>
    <row r="180" spans="1:12">
      <c r="A180" s="103">
        <v>9</v>
      </c>
      <c r="B180" s="69" t="str">
        <f>'BRYŁA A'!C136</f>
        <v>Gabinet zabiegowy</v>
      </c>
      <c r="C180" s="97">
        <v>269</v>
      </c>
      <c r="D180" s="97"/>
      <c r="E180" s="97">
        <f>J180</f>
        <v>22.11</v>
      </c>
      <c r="F180" s="97"/>
      <c r="G180" s="97"/>
      <c r="H180" s="97"/>
      <c r="I180" s="97"/>
      <c r="J180" s="97">
        <v>22.11</v>
      </c>
      <c r="L180">
        <f t="shared" si="43"/>
        <v>22.11</v>
      </c>
    </row>
    <row r="181" spans="1:12">
      <c r="A181" s="103">
        <v>10</v>
      </c>
      <c r="B181" s="69" t="str">
        <f>'BRYŁA A'!C137</f>
        <v>Pokój kierownika oddziału</v>
      </c>
      <c r="C181" s="97">
        <v>270</v>
      </c>
      <c r="D181" s="97"/>
      <c r="E181" s="97"/>
      <c r="F181" s="97"/>
      <c r="G181" s="98">
        <f>J181</f>
        <v>15.34</v>
      </c>
      <c r="H181" s="97"/>
      <c r="I181" s="97"/>
      <c r="J181" s="97">
        <v>15.34</v>
      </c>
      <c r="L181">
        <f t="shared" si="43"/>
        <v>15.34</v>
      </c>
    </row>
    <row r="182" spans="1:12">
      <c r="A182" s="103">
        <v>11</v>
      </c>
      <c r="B182" s="69" t="str">
        <f>'BRYŁA A'!C138</f>
        <v>Pokój pielęgniarki oddziałowej</v>
      </c>
      <c r="C182" s="97">
        <v>271</v>
      </c>
      <c r="D182" s="97"/>
      <c r="E182" s="97"/>
      <c r="F182" s="97"/>
      <c r="G182" s="98">
        <f>J182</f>
        <v>16.52</v>
      </c>
      <c r="H182" s="97"/>
      <c r="I182" s="97"/>
      <c r="J182" s="97">
        <v>16.52</v>
      </c>
      <c r="L182">
        <f t="shared" si="43"/>
        <v>16.52</v>
      </c>
    </row>
    <row r="183" spans="1:12">
      <c r="A183" s="103">
        <v>12</v>
      </c>
      <c r="B183" s="69" t="str">
        <f>'BRYŁA A'!C139</f>
        <v>Magazyn II</v>
      </c>
      <c r="C183" s="97">
        <v>272</v>
      </c>
      <c r="D183" s="97"/>
      <c r="E183" s="97"/>
      <c r="F183" s="97"/>
      <c r="G183" s="104">
        <f>J183</f>
        <v>12.08</v>
      </c>
      <c r="H183" s="97"/>
      <c r="I183" s="97"/>
      <c r="J183" s="97">
        <v>12.08</v>
      </c>
      <c r="L183">
        <f t="shared" si="43"/>
        <v>12.08</v>
      </c>
    </row>
    <row r="184" spans="1:12">
      <c r="A184" s="103">
        <v>13</v>
      </c>
      <c r="B184" s="69" t="str">
        <f>'BRYŁA A'!C140</f>
        <v>Komunikacja</v>
      </c>
      <c r="C184" s="97">
        <v>273</v>
      </c>
      <c r="D184" s="97"/>
      <c r="E184" s="97"/>
      <c r="F184" s="97">
        <f t="shared" ref="F184:F193" si="44">J184</f>
        <v>16.87</v>
      </c>
      <c r="G184" s="97"/>
      <c r="H184" s="97"/>
      <c r="I184" s="97"/>
      <c r="J184" s="97">
        <v>16.87</v>
      </c>
      <c r="L184">
        <f t="shared" si="43"/>
        <v>16.87</v>
      </c>
    </row>
    <row r="185" spans="1:12">
      <c r="A185" s="103">
        <v>14</v>
      </c>
      <c r="B185" s="69" t="str">
        <f>'BRYŁA A'!C141</f>
        <v>Łazienka personelu</v>
      </c>
      <c r="C185" s="97">
        <v>274</v>
      </c>
      <c r="D185" s="97"/>
      <c r="E185" s="97"/>
      <c r="F185" s="97">
        <f t="shared" si="44"/>
        <v>7.47</v>
      </c>
      <c r="G185" s="97"/>
      <c r="H185" s="97"/>
      <c r="I185" s="97"/>
      <c r="J185" s="97">
        <v>7.47</v>
      </c>
    </row>
    <row r="186" spans="1:12">
      <c r="A186" s="103">
        <v>15</v>
      </c>
      <c r="B186" s="69" t="str">
        <f>'BRYŁA A'!C142</f>
        <v>Kuchenka oddziałowa</v>
      </c>
      <c r="C186" s="97">
        <v>275</v>
      </c>
      <c r="D186" s="97"/>
      <c r="E186" s="97"/>
      <c r="F186" s="97">
        <f t="shared" si="44"/>
        <v>12.83</v>
      </c>
      <c r="G186" s="97"/>
      <c r="H186" s="97"/>
      <c r="I186" s="97"/>
      <c r="J186" s="97">
        <v>12.83</v>
      </c>
      <c r="L186">
        <f>J186</f>
        <v>12.83</v>
      </c>
    </row>
    <row r="187" spans="1:12">
      <c r="A187" s="103">
        <v>16</v>
      </c>
      <c r="B187" s="69" t="str">
        <f>'BRYŁA A'!C143</f>
        <v>Komunikacja</v>
      </c>
      <c r="C187" s="97">
        <v>276</v>
      </c>
      <c r="D187" s="97"/>
      <c r="E187" s="97"/>
      <c r="F187" s="97">
        <f t="shared" si="44"/>
        <v>68.900000000000006</v>
      </c>
      <c r="G187" s="97"/>
      <c r="H187" s="97"/>
      <c r="I187" s="97"/>
      <c r="J187" s="97">
        <v>68.900000000000006</v>
      </c>
      <c r="L187">
        <f>J187</f>
        <v>68.900000000000006</v>
      </c>
    </row>
    <row r="188" spans="1:12">
      <c r="A188" s="103">
        <v>17</v>
      </c>
      <c r="B188" s="69" t="str">
        <f>'BRYŁA A'!C144</f>
        <v>Sala chorych 5-łóżkowa</v>
      </c>
      <c r="C188" s="97" t="s">
        <v>142</v>
      </c>
      <c r="D188" s="97"/>
      <c r="E188" s="97"/>
      <c r="F188" s="97">
        <f t="shared" si="44"/>
        <v>35.04</v>
      </c>
      <c r="G188" s="97"/>
      <c r="H188" s="97"/>
      <c r="I188" s="97"/>
      <c r="J188" s="97">
        <v>35.04</v>
      </c>
      <c r="L188">
        <f>J188</f>
        <v>35.04</v>
      </c>
    </row>
    <row r="189" spans="1:12">
      <c r="A189" s="103">
        <v>18</v>
      </c>
      <c r="B189" s="69" t="str">
        <f>'BRYŁA A'!C145</f>
        <v>Łazienka N/N</v>
      </c>
      <c r="C189" s="97" t="s">
        <v>144</v>
      </c>
      <c r="D189" s="97"/>
      <c r="E189" s="97"/>
      <c r="F189" s="97">
        <f t="shared" si="44"/>
        <v>9</v>
      </c>
      <c r="G189" s="97"/>
      <c r="H189" s="97"/>
      <c r="I189" s="97"/>
      <c r="J189" s="97">
        <v>9</v>
      </c>
    </row>
    <row r="190" spans="1:12">
      <c r="A190" s="111">
        <v>19</v>
      </c>
      <c r="B190" s="112" t="str">
        <f>'BRYŁA A'!C146</f>
        <v>Przedsionek</v>
      </c>
      <c r="C190" s="97" t="s">
        <v>145</v>
      </c>
      <c r="D190" s="113"/>
      <c r="E190" s="113"/>
      <c r="F190" s="113">
        <f t="shared" si="44"/>
        <v>8.11</v>
      </c>
      <c r="G190" s="113"/>
      <c r="H190" s="113"/>
      <c r="I190" s="113"/>
      <c r="J190" s="113">
        <v>8.11</v>
      </c>
      <c r="L190">
        <f>J190</f>
        <v>8.11</v>
      </c>
    </row>
    <row r="191" spans="1:12">
      <c r="A191" s="114">
        <v>20</v>
      </c>
      <c r="B191" s="115" t="str">
        <f>'BRYŁA A'!C147</f>
        <v>Sala chorych 5-łóżkowa</v>
      </c>
      <c r="C191" s="97" t="s">
        <v>146</v>
      </c>
      <c r="D191" s="116"/>
      <c r="E191" s="116"/>
      <c r="F191" s="116">
        <f t="shared" si="44"/>
        <v>34.06</v>
      </c>
      <c r="G191" s="116"/>
      <c r="H191" s="116"/>
      <c r="I191" s="116"/>
      <c r="J191" s="116">
        <v>34.06</v>
      </c>
      <c r="L191">
        <f>J191</f>
        <v>34.06</v>
      </c>
    </row>
    <row r="192" spans="1:12">
      <c r="A192" s="114">
        <v>21</v>
      </c>
      <c r="B192" s="115" t="str">
        <f>'BRYŁA A'!C148</f>
        <v>Łazieka pacjentów</v>
      </c>
      <c r="C192" s="97" t="s">
        <v>147</v>
      </c>
      <c r="D192" s="116"/>
      <c r="E192" s="116"/>
      <c r="F192" s="116">
        <f t="shared" si="44"/>
        <v>4.16</v>
      </c>
      <c r="G192" s="116"/>
      <c r="H192" s="116"/>
      <c r="I192" s="116"/>
      <c r="J192" s="116">
        <v>4.16</v>
      </c>
    </row>
    <row r="193" spans="1:12">
      <c r="A193" s="114">
        <v>22</v>
      </c>
      <c r="B193" s="115" t="str">
        <f>'BRYŁA A'!C149</f>
        <v>Przedsionek</v>
      </c>
      <c r="C193" s="97" t="s">
        <v>149</v>
      </c>
      <c r="D193" s="116"/>
      <c r="E193" s="116"/>
      <c r="F193" s="116">
        <f t="shared" si="44"/>
        <v>5.56</v>
      </c>
      <c r="G193" s="116"/>
      <c r="H193" s="116"/>
      <c r="I193" s="116"/>
      <c r="J193" s="116">
        <v>5.56</v>
      </c>
      <c r="L193">
        <f>J193</f>
        <v>5.56</v>
      </c>
    </row>
    <row r="194" spans="1:12">
      <c r="A194" s="114">
        <v>23</v>
      </c>
      <c r="B194" s="115" t="str">
        <f>'BRYŁA A'!C150</f>
        <v>Sala nadzoru chirurgicznego 5-łóżkowa</v>
      </c>
      <c r="C194" s="97" t="s">
        <v>150</v>
      </c>
      <c r="D194" s="116"/>
      <c r="E194" s="116">
        <f>J194</f>
        <v>37.24</v>
      </c>
      <c r="F194" s="116"/>
      <c r="G194" s="116"/>
      <c r="H194" s="116"/>
      <c r="I194" s="116"/>
      <c r="J194" s="116">
        <v>37.24</v>
      </c>
      <c r="L194">
        <f>J194</f>
        <v>37.24</v>
      </c>
    </row>
    <row r="195" spans="1:12">
      <c r="A195" s="114">
        <v>24</v>
      </c>
      <c r="B195" s="115" t="str">
        <f>'BRYŁA A'!C151</f>
        <v>Punkt obserwacyjny</v>
      </c>
      <c r="C195" s="97" t="s">
        <v>152</v>
      </c>
      <c r="D195" s="116"/>
      <c r="E195" s="116"/>
      <c r="F195" s="116"/>
      <c r="G195" s="116">
        <f>J195</f>
        <v>6.72</v>
      </c>
      <c r="H195" s="116"/>
      <c r="I195" s="116"/>
      <c r="J195" s="116">
        <v>6.72</v>
      </c>
      <c r="L195">
        <f>J195</f>
        <v>6.72</v>
      </c>
    </row>
    <row r="196" spans="1:12">
      <c r="A196" s="114">
        <v>25</v>
      </c>
      <c r="B196" s="115" t="str">
        <f>'BRYŁA A'!C152</f>
        <v>Sala chorych 5-łózkowa</v>
      </c>
      <c r="C196" s="97" t="s">
        <v>154</v>
      </c>
      <c r="D196" s="116"/>
      <c r="E196" s="116"/>
      <c r="F196" s="116">
        <f t="shared" ref="F196:F201" si="45">J196</f>
        <v>34.06</v>
      </c>
      <c r="G196" s="116"/>
      <c r="H196" s="116"/>
      <c r="I196" s="116"/>
      <c r="J196" s="116">
        <v>34.06</v>
      </c>
      <c r="L196">
        <f>J196</f>
        <v>34.06</v>
      </c>
    </row>
    <row r="197" spans="1:12">
      <c r="A197" s="114">
        <v>26</v>
      </c>
      <c r="B197" s="115" t="str">
        <f>'BRYŁA A'!C153</f>
        <v>Łazienka pacjentów</v>
      </c>
      <c r="C197" s="97" t="s">
        <v>156</v>
      </c>
      <c r="D197" s="116"/>
      <c r="E197" s="116"/>
      <c r="F197" s="116">
        <f t="shared" si="45"/>
        <v>4.16</v>
      </c>
      <c r="G197" s="116"/>
      <c r="H197" s="116"/>
      <c r="I197" s="116"/>
      <c r="J197" s="116">
        <v>4.16</v>
      </c>
    </row>
    <row r="198" spans="1:12">
      <c r="A198" s="114">
        <v>27</v>
      </c>
      <c r="B198" s="115" t="str">
        <f>'BRYŁA A'!C154</f>
        <v>Przedsionek</v>
      </c>
      <c r="C198" s="97" t="s">
        <v>157</v>
      </c>
      <c r="D198" s="116"/>
      <c r="E198" s="116"/>
      <c r="F198" s="116">
        <f t="shared" si="45"/>
        <v>5.56</v>
      </c>
      <c r="G198" s="116"/>
      <c r="H198" s="116"/>
      <c r="I198" s="116"/>
      <c r="J198" s="116">
        <v>5.56</v>
      </c>
      <c r="L198">
        <f>J198</f>
        <v>5.56</v>
      </c>
    </row>
    <row r="199" spans="1:12">
      <c r="A199" s="93">
        <v>28</v>
      </c>
      <c r="B199" s="110" t="str">
        <f>'BRYŁA A'!C155</f>
        <v>Sala chorych 5-łóżkowa</v>
      </c>
      <c r="C199" s="97" t="s">
        <v>158</v>
      </c>
      <c r="D199" s="100"/>
      <c r="E199" s="100"/>
      <c r="F199" s="100">
        <f t="shared" si="45"/>
        <v>37.479999999999997</v>
      </c>
      <c r="G199" s="100"/>
      <c r="H199" s="100"/>
      <c r="I199" s="100"/>
      <c r="J199" s="100">
        <v>37.479999999999997</v>
      </c>
      <c r="L199">
        <f>J199</f>
        <v>37.479999999999997</v>
      </c>
    </row>
    <row r="200" spans="1:12">
      <c r="A200" s="103">
        <v>29</v>
      </c>
      <c r="B200" s="69" t="str">
        <f>'BRYŁA A'!C156</f>
        <v>Łazienka pacjentów</v>
      </c>
      <c r="C200" s="97" t="s">
        <v>159</v>
      </c>
      <c r="D200" s="97"/>
      <c r="E200" s="97"/>
      <c r="F200" s="97">
        <f t="shared" si="45"/>
        <v>4.16</v>
      </c>
      <c r="G200" s="97"/>
      <c r="H200" s="97"/>
      <c r="I200" s="97"/>
      <c r="J200" s="97">
        <v>4.16</v>
      </c>
    </row>
    <row r="201" spans="1:12">
      <c r="A201" s="103">
        <v>30</v>
      </c>
      <c r="B201" s="69" t="str">
        <f>'BRYŁA A'!C157</f>
        <v>Przedsionek</v>
      </c>
      <c r="C201" s="97" t="s">
        <v>160</v>
      </c>
      <c r="D201" s="97"/>
      <c r="E201" s="97"/>
      <c r="F201" s="97">
        <f t="shared" si="45"/>
        <v>6.56</v>
      </c>
      <c r="G201" s="97"/>
      <c r="H201" s="97"/>
      <c r="I201" s="97"/>
      <c r="J201" s="97">
        <v>6.56</v>
      </c>
      <c r="L201">
        <f>J201</f>
        <v>6.56</v>
      </c>
    </row>
    <row r="202" spans="1:12">
      <c r="A202" s="103">
        <v>31</v>
      </c>
      <c r="B202" s="69" t="str">
        <f>'BRYŁA A'!C158</f>
        <v>Sekretariat</v>
      </c>
      <c r="C202" s="97">
        <v>282</v>
      </c>
      <c r="D202" s="97"/>
      <c r="E202" s="97"/>
      <c r="F202" s="97"/>
      <c r="G202" s="104">
        <f>J202</f>
        <v>41.3</v>
      </c>
      <c r="H202" s="97"/>
      <c r="I202" s="97"/>
      <c r="J202" s="97">
        <v>41.3</v>
      </c>
      <c r="L202">
        <f>J202</f>
        <v>41.3</v>
      </c>
    </row>
    <row r="203" spans="1:12">
      <c r="A203" s="103">
        <v>32</v>
      </c>
      <c r="B203" s="69" t="str">
        <f>'BRYŁA A'!C159</f>
        <v>Pokój lekarzy</v>
      </c>
      <c r="C203" s="97">
        <v>283</v>
      </c>
      <c r="D203" s="97"/>
      <c r="E203" s="97"/>
      <c r="F203" s="97"/>
      <c r="G203" s="97">
        <f>J203</f>
        <v>36.5</v>
      </c>
      <c r="H203" s="97"/>
      <c r="I203" s="97"/>
      <c r="J203" s="97">
        <v>36.5</v>
      </c>
      <c r="L203">
        <f>J203</f>
        <v>36.5</v>
      </c>
    </row>
    <row r="204" spans="1:12">
      <c r="A204" s="103">
        <v>33</v>
      </c>
      <c r="B204" s="69" t="str">
        <f>'BRYŁA A'!C160</f>
        <v>Łazienka lekarzy</v>
      </c>
      <c r="C204" s="97" t="s">
        <v>162</v>
      </c>
      <c r="D204" s="97"/>
      <c r="E204" s="97"/>
      <c r="F204" s="97"/>
      <c r="G204" s="97">
        <f>J204</f>
        <v>5.9</v>
      </c>
      <c r="H204" s="97"/>
      <c r="I204" s="97"/>
      <c r="J204" s="97">
        <v>5.9</v>
      </c>
    </row>
    <row r="205" spans="1:12" ht="15" thickBot="1">
      <c r="A205" s="103">
        <v>34</v>
      </c>
      <c r="B205" s="69" t="str">
        <f>'BRYŁA A'!C161</f>
        <v>Magazyn</v>
      </c>
      <c r="C205" s="97">
        <v>284</v>
      </c>
      <c r="D205" s="97"/>
      <c r="E205" s="97"/>
      <c r="F205" s="97"/>
      <c r="G205" s="104">
        <f>J205</f>
        <v>7.8</v>
      </c>
      <c r="H205" s="97"/>
      <c r="I205" s="97"/>
      <c r="J205" s="97">
        <v>7.8</v>
      </c>
      <c r="L205">
        <f>J205</f>
        <v>7.8</v>
      </c>
    </row>
    <row r="206" spans="1:12" s="53" customFormat="1" ht="15" thickBot="1">
      <c r="A206" s="103">
        <v>35</v>
      </c>
      <c r="B206" s="69" t="s">
        <v>390</v>
      </c>
      <c r="C206" s="97">
        <v>258</v>
      </c>
      <c r="D206" s="97"/>
      <c r="E206" s="97"/>
      <c r="F206" s="167">
        <v>10.5</v>
      </c>
      <c r="G206" s="104"/>
      <c r="H206" s="97"/>
      <c r="I206" s="97"/>
      <c r="J206" s="97"/>
    </row>
    <row r="207" spans="1:12" s="53" customFormat="1" ht="15" thickBot="1">
      <c r="A207" s="103">
        <v>36</v>
      </c>
      <c r="B207" s="69" t="s">
        <v>1143</v>
      </c>
      <c r="C207" s="97">
        <v>257</v>
      </c>
      <c r="D207" s="97"/>
      <c r="E207" s="97"/>
      <c r="F207" s="167">
        <v>10.199999999999999</v>
      </c>
      <c r="G207" s="104"/>
      <c r="H207" s="97"/>
      <c r="I207" s="97"/>
      <c r="J207" s="97"/>
    </row>
    <row r="208" spans="1:12" s="53" customFormat="1" ht="15" thickBot="1">
      <c r="A208" s="103">
        <v>37</v>
      </c>
      <c r="B208" s="69" t="s">
        <v>1143</v>
      </c>
      <c r="C208" s="97" t="s">
        <v>1135</v>
      </c>
      <c r="D208" s="97"/>
      <c r="E208" s="97">
        <v>11.78</v>
      </c>
      <c r="F208" s="167"/>
      <c r="G208" s="104"/>
      <c r="H208" s="97"/>
      <c r="I208" s="97"/>
      <c r="J208" s="97"/>
    </row>
    <row r="209" spans="1:12" s="53" customFormat="1" ht="15" thickBot="1">
      <c r="A209" s="103">
        <v>38</v>
      </c>
      <c r="B209" s="69" t="s">
        <v>1143</v>
      </c>
      <c r="C209" s="97" t="s">
        <v>1136</v>
      </c>
      <c r="D209" s="97"/>
      <c r="E209" s="97">
        <v>23.41</v>
      </c>
      <c r="F209" s="167"/>
      <c r="G209" s="104"/>
      <c r="H209" s="97"/>
      <c r="I209" s="97"/>
      <c r="J209" s="97"/>
    </row>
    <row r="210" spans="1:12" ht="15" thickBot="1">
      <c r="A210" s="103"/>
      <c r="B210" s="105" t="s">
        <v>913</v>
      </c>
      <c r="C210" s="97"/>
      <c r="D210" s="94"/>
      <c r="E210" s="106">
        <f>SUM(E173:E209)</f>
        <v>110.53999999999999</v>
      </c>
      <c r="F210" s="117">
        <f>SUM(F173:F209)</f>
        <v>365.23000000000008</v>
      </c>
      <c r="G210" s="103">
        <f>SUM(G173:G205)</f>
        <v>155.16</v>
      </c>
      <c r="H210" s="106"/>
      <c r="I210" s="106"/>
      <c r="J210" s="107"/>
    </row>
    <row r="211" spans="1:12">
      <c r="A211" s="183" t="s">
        <v>1037</v>
      </c>
      <c r="B211" s="183"/>
      <c r="C211" s="183"/>
      <c r="D211" s="183"/>
      <c r="E211" s="183"/>
      <c r="F211" s="183"/>
      <c r="G211" s="183"/>
      <c r="H211" s="69"/>
      <c r="I211" s="69"/>
      <c r="J211" s="106">
        <f>SUM(J173:J210)</f>
        <v>575.04000000000008</v>
      </c>
    </row>
    <row r="214" spans="1:12">
      <c r="A214" t="s">
        <v>1038</v>
      </c>
    </row>
    <row r="216" spans="1:12">
      <c r="A216" s="93" t="s">
        <v>303</v>
      </c>
      <c r="B216" s="94" t="s">
        <v>304</v>
      </c>
      <c r="C216" s="95" t="s">
        <v>1023</v>
      </c>
      <c r="D216" s="94" t="s">
        <v>1024</v>
      </c>
      <c r="E216" s="94" t="s">
        <v>1025</v>
      </c>
      <c r="F216" s="94" t="s">
        <v>1026</v>
      </c>
      <c r="G216" s="94" t="s">
        <v>1027</v>
      </c>
      <c r="H216" s="94" t="s">
        <v>1028</v>
      </c>
      <c r="I216" s="94" t="s">
        <v>1029</v>
      </c>
      <c r="J216" s="94" t="s">
        <v>941</v>
      </c>
    </row>
    <row r="217" spans="1:12">
      <c r="A217" s="103">
        <v>1</v>
      </c>
      <c r="B217" s="69" t="str">
        <f>'BRYŁA A'!C171</f>
        <v>Przedsionek</v>
      </c>
      <c r="C217" s="97" t="s">
        <v>166</v>
      </c>
      <c r="D217" s="97"/>
      <c r="E217" s="97"/>
      <c r="F217" s="97">
        <f>J217</f>
        <v>2</v>
      </c>
      <c r="G217" s="97"/>
      <c r="H217" s="97"/>
      <c r="I217" s="97"/>
      <c r="J217" s="97">
        <v>2</v>
      </c>
      <c r="L217">
        <f>J217</f>
        <v>2</v>
      </c>
    </row>
    <row r="218" spans="1:12">
      <c r="A218" s="103">
        <v>2</v>
      </c>
      <c r="B218" s="69" t="str">
        <f>'BRYŁA A'!C172</f>
        <v>Pokój jednołóżkowy</v>
      </c>
      <c r="C218" s="97" t="s">
        <v>167</v>
      </c>
      <c r="D218" s="97"/>
      <c r="E218" s="97"/>
      <c r="F218" s="97">
        <f>J218</f>
        <v>8.81</v>
      </c>
      <c r="G218" s="97"/>
      <c r="H218" s="97"/>
      <c r="I218" s="97"/>
      <c r="J218" s="97">
        <v>8.81</v>
      </c>
      <c r="L218">
        <f>J218</f>
        <v>8.81</v>
      </c>
    </row>
    <row r="219" spans="1:12">
      <c r="A219" s="103">
        <v>3</v>
      </c>
      <c r="B219" s="69" t="str">
        <f>'BRYŁA A'!C173</f>
        <v>Łazienka</v>
      </c>
      <c r="C219" s="97" t="s">
        <v>168</v>
      </c>
      <c r="D219" s="97"/>
      <c r="E219" s="97"/>
      <c r="F219" s="97">
        <f>J219</f>
        <v>2.34</v>
      </c>
      <c r="G219" s="97"/>
      <c r="H219" s="97"/>
      <c r="I219" s="97"/>
      <c r="J219" s="97">
        <v>2.34</v>
      </c>
    </row>
    <row r="220" spans="1:12">
      <c r="A220" s="103">
        <v>4</v>
      </c>
      <c r="B220" s="69" t="str">
        <f>'BRYŁA A'!C174</f>
        <v>Przedsionek brudownika</v>
      </c>
      <c r="C220" s="97" t="s">
        <v>169</v>
      </c>
      <c r="D220" s="97"/>
      <c r="E220" s="97"/>
      <c r="F220" s="97">
        <f>J220</f>
        <v>4.4000000000000004</v>
      </c>
      <c r="G220" s="97"/>
      <c r="H220" s="97"/>
      <c r="I220" s="97"/>
      <c r="J220" s="97">
        <v>4.4000000000000004</v>
      </c>
      <c r="L220">
        <f>J220</f>
        <v>4.4000000000000004</v>
      </c>
    </row>
    <row r="221" spans="1:12">
      <c r="A221" s="103">
        <v>5</v>
      </c>
      <c r="B221" s="69" t="str">
        <f>'BRYŁA A'!C175</f>
        <v>Składzik porządkowy</v>
      </c>
      <c r="C221" s="97" t="s">
        <v>170</v>
      </c>
      <c r="D221" s="97"/>
      <c r="E221" s="97"/>
      <c r="F221" s="97"/>
      <c r="G221" s="104">
        <f>J221</f>
        <v>2.7</v>
      </c>
      <c r="H221" s="97"/>
      <c r="I221" s="97"/>
      <c r="J221" s="97">
        <v>2.7</v>
      </c>
    </row>
    <row r="222" spans="1:12">
      <c r="A222" s="103">
        <v>6</v>
      </c>
      <c r="B222" s="69" t="str">
        <f>'BRYŁA A'!C176</f>
        <v>Brudownik</v>
      </c>
      <c r="C222" s="97" t="s">
        <v>171</v>
      </c>
      <c r="D222" s="97"/>
      <c r="E222" s="97"/>
      <c r="F222" s="97"/>
      <c r="G222" s="97">
        <f>J222</f>
        <v>5.5</v>
      </c>
      <c r="H222" s="97"/>
      <c r="I222" s="97"/>
      <c r="J222" s="97">
        <v>5.5</v>
      </c>
      <c r="L222">
        <f>J222</f>
        <v>5.5</v>
      </c>
    </row>
    <row r="223" spans="1:12">
      <c r="A223" s="103">
        <v>7</v>
      </c>
      <c r="B223" s="69" t="str">
        <f>'BRYŁA A'!C177</f>
        <v>Gabinet zabiegowy</v>
      </c>
      <c r="C223" s="97">
        <v>256</v>
      </c>
      <c r="D223" s="97"/>
      <c r="E223" s="97">
        <f>J223</f>
        <v>12.9</v>
      </c>
      <c r="F223" s="97"/>
      <c r="G223" s="97"/>
      <c r="H223" s="97"/>
      <c r="I223" s="97"/>
      <c r="J223" s="97">
        <v>12.9</v>
      </c>
      <c r="L223">
        <f>J223</f>
        <v>12.9</v>
      </c>
    </row>
    <row r="224" spans="1:12">
      <c r="A224" s="103">
        <v>8</v>
      </c>
      <c r="B224" s="69" t="str">
        <f>'BRYŁA A'!C178</f>
        <v>Punkt pielęgniarski</v>
      </c>
      <c r="C224" s="97">
        <v>255</v>
      </c>
      <c r="D224" s="97"/>
      <c r="E224" s="97"/>
      <c r="F224" s="97"/>
      <c r="G224" s="97">
        <f>J224</f>
        <v>12.9</v>
      </c>
      <c r="H224" s="97"/>
      <c r="I224" s="97"/>
      <c r="J224" s="97">
        <v>12.9</v>
      </c>
      <c r="L224">
        <f>J224</f>
        <v>12.9</v>
      </c>
    </row>
    <row r="225" spans="1:12">
      <c r="A225" s="103">
        <v>9</v>
      </c>
      <c r="B225" s="69" t="str">
        <f>'BRYŁA A'!C179</f>
        <v>Gabinet zabiegowy</v>
      </c>
      <c r="C225" s="97">
        <v>254</v>
      </c>
      <c r="D225" s="97"/>
      <c r="E225" s="97">
        <f>J225</f>
        <v>17.2</v>
      </c>
      <c r="F225" s="97"/>
      <c r="G225" s="97"/>
      <c r="H225" s="97"/>
      <c r="I225" s="97"/>
      <c r="J225" s="97">
        <v>17.2</v>
      </c>
      <c r="L225">
        <f>J225</f>
        <v>17.2</v>
      </c>
    </row>
    <row r="226" spans="1:12">
      <c r="A226" s="103">
        <v>10</v>
      </c>
      <c r="B226" s="69" t="str">
        <f>'BRYŁA A'!C180</f>
        <v>Magazynek</v>
      </c>
      <c r="C226" s="97" t="s">
        <v>172</v>
      </c>
      <c r="D226" s="97"/>
      <c r="E226" s="97"/>
      <c r="F226" s="97"/>
      <c r="G226" s="104">
        <f>J226</f>
        <v>5</v>
      </c>
      <c r="H226" s="97"/>
      <c r="I226" s="97"/>
      <c r="J226" s="97">
        <v>5</v>
      </c>
      <c r="L226">
        <f>J226</f>
        <v>5</v>
      </c>
    </row>
    <row r="227" spans="1:12">
      <c r="A227" s="103">
        <v>11</v>
      </c>
      <c r="B227" s="69" t="str">
        <f>'BRYŁA A'!C181</f>
        <v>Łazienka dla niepełnosprawnych</v>
      </c>
      <c r="C227" s="97">
        <v>253</v>
      </c>
      <c r="D227" s="97"/>
      <c r="E227" s="97"/>
      <c r="F227" s="97">
        <f>J227</f>
        <v>11</v>
      </c>
      <c r="G227" s="97"/>
      <c r="H227" s="97"/>
      <c r="I227" s="97"/>
      <c r="J227" s="97">
        <v>11</v>
      </c>
    </row>
    <row r="228" spans="1:12">
      <c r="A228" s="103">
        <v>12</v>
      </c>
      <c r="B228" s="69" t="str">
        <f>'BRYŁA A'!C182</f>
        <v>Sala opatrunkowa</v>
      </c>
      <c r="C228" s="97">
        <v>251</v>
      </c>
      <c r="D228" s="97"/>
      <c r="E228" s="97">
        <f>J228</f>
        <v>13.09</v>
      </c>
      <c r="F228" s="97"/>
      <c r="G228" s="97"/>
      <c r="H228" s="97"/>
      <c r="I228" s="97"/>
      <c r="J228" s="97">
        <v>13.09</v>
      </c>
      <c r="L228">
        <f>J228</f>
        <v>13.09</v>
      </c>
    </row>
    <row r="229" spans="1:12">
      <c r="A229" s="103">
        <v>13</v>
      </c>
      <c r="B229" s="69" t="str">
        <f>'BRYŁA A'!C183</f>
        <v>Komunikacja</v>
      </c>
      <c r="C229" s="97" t="s">
        <v>175</v>
      </c>
      <c r="D229" s="97"/>
      <c r="E229" s="97"/>
      <c r="F229" s="97">
        <f>J229</f>
        <v>17</v>
      </c>
      <c r="G229" s="97"/>
      <c r="H229" s="97"/>
      <c r="I229" s="97"/>
      <c r="J229" s="97">
        <v>17</v>
      </c>
      <c r="L229">
        <f>J229</f>
        <v>17</v>
      </c>
    </row>
    <row r="230" spans="1:12">
      <c r="A230" s="103">
        <v>14</v>
      </c>
      <c r="B230" s="69" t="str">
        <f>'BRYŁA A'!C184</f>
        <v>Pokój ordynatora</v>
      </c>
      <c r="C230" s="97" t="s">
        <v>176</v>
      </c>
      <c r="D230" s="97"/>
      <c r="E230" s="97"/>
      <c r="F230" s="97"/>
      <c r="G230" s="98">
        <f>J230</f>
        <v>12</v>
      </c>
      <c r="H230" s="97"/>
      <c r="I230" s="97"/>
      <c r="J230" s="97">
        <v>12</v>
      </c>
      <c r="L230">
        <f>J230</f>
        <v>12</v>
      </c>
    </row>
    <row r="231" spans="1:12">
      <c r="A231" s="103">
        <v>15</v>
      </c>
      <c r="B231" s="69" t="str">
        <f>'BRYŁA A'!C185</f>
        <v>Pokój lekarzy</v>
      </c>
      <c r="C231" s="97" t="s">
        <v>177</v>
      </c>
      <c r="D231" s="97"/>
      <c r="E231" s="97"/>
      <c r="F231" s="97"/>
      <c r="G231" s="97">
        <f>J231</f>
        <v>28</v>
      </c>
      <c r="H231" s="97"/>
      <c r="I231" s="97"/>
      <c r="J231" s="97">
        <v>28</v>
      </c>
      <c r="L231">
        <f>J231</f>
        <v>28</v>
      </c>
    </row>
    <row r="232" spans="1:12">
      <c r="A232" s="103">
        <v>16</v>
      </c>
      <c r="B232" s="69" t="str">
        <f>'BRYŁA A'!C186</f>
        <v>Łazienka</v>
      </c>
      <c r="C232" s="97" t="s">
        <v>178</v>
      </c>
      <c r="D232" s="97"/>
      <c r="E232" s="97"/>
      <c r="F232" s="97"/>
      <c r="G232" s="97">
        <f>J232</f>
        <v>5.2</v>
      </c>
      <c r="H232" s="97"/>
      <c r="I232" s="97"/>
      <c r="J232" s="97">
        <v>5.2</v>
      </c>
    </row>
    <row r="233" spans="1:12">
      <c r="A233" s="103">
        <v>17</v>
      </c>
      <c r="B233" s="69" t="str">
        <f>'BRYŁA A'!C187</f>
        <v>Pom.oddziałowej</v>
      </c>
      <c r="C233" s="97" t="s">
        <v>179</v>
      </c>
      <c r="D233" s="97"/>
      <c r="E233" s="97"/>
      <c r="F233" s="97"/>
      <c r="G233" s="98">
        <f>J233</f>
        <v>11.7</v>
      </c>
      <c r="H233" s="97"/>
      <c r="I233" s="97"/>
      <c r="J233" s="97">
        <v>11.7</v>
      </c>
      <c r="L233">
        <f>J233</f>
        <v>11.7</v>
      </c>
    </row>
    <row r="234" spans="1:12">
      <c r="A234" s="111">
        <v>18</v>
      </c>
      <c r="B234" s="69" t="str">
        <f>'BRYŁA A'!C188</f>
        <v>Sala chorych</v>
      </c>
      <c r="C234" s="97" t="s">
        <v>180</v>
      </c>
      <c r="D234" s="113"/>
      <c r="E234" s="113"/>
      <c r="F234" s="97">
        <f>J234</f>
        <v>32.4</v>
      </c>
      <c r="G234" s="97"/>
      <c r="H234" s="97"/>
      <c r="I234" s="97"/>
      <c r="J234" s="97">
        <v>32.4</v>
      </c>
      <c r="L234">
        <f>J234</f>
        <v>32.4</v>
      </c>
    </row>
    <row r="235" spans="1:12">
      <c r="A235" s="114">
        <v>19</v>
      </c>
      <c r="B235" s="112" t="str">
        <f>'BRYŁA A'!C189</f>
        <v>Pomieszczenie poscieli</v>
      </c>
      <c r="C235" s="97" t="s">
        <v>181</v>
      </c>
      <c r="D235" s="116"/>
      <c r="E235" s="116"/>
      <c r="F235" s="113"/>
      <c r="G235" s="118">
        <f>J235</f>
        <v>6.4</v>
      </c>
      <c r="H235" s="113"/>
      <c r="I235" s="113"/>
      <c r="J235" s="113">
        <v>6.4</v>
      </c>
      <c r="L235">
        <f>J235</f>
        <v>6.4</v>
      </c>
    </row>
    <row r="236" spans="1:12">
      <c r="A236" s="114">
        <v>20</v>
      </c>
      <c r="B236" s="115" t="str">
        <f>'BRYŁA A'!C190</f>
        <v>Przedsionek</v>
      </c>
      <c r="C236" s="97" t="s">
        <v>183</v>
      </c>
      <c r="D236" s="116"/>
      <c r="E236" s="116"/>
      <c r="F236" s="116">
        <f t="shared" ref="F236:F241" si="46">J236</f>
        <v>6.8</v>
      </c>
      <c r="G236" s="116"/>
      <c r="H236" s="116"/>
      <c r="I236" s="116"/>
      <c r="J236" s="116">
        <v>6.8</v>
      </c>
      <c r="L236">
        <f>J236</f>
        <v>6.8</v>
      </c>
    </row>
    <row r="237" spans="1:12">
      <c r="A237" s="114">
        <v>21</v>
      </c>
      <c r="B237" s="115" t="str">
        <f>'BRYŁA A'!C191</f>
        <v>Łazienka pacjentów</v>
      </c>
      <c r="C237" s="97" t="s">
        <v>184</v>
      </c>
      <c r="D237" s="116"/>
      <c r="E237" s="116"/>
      <c r="F237" s="116">
        <f t="shared" si="46"/>
        <v>4.0999999999999996</v>
      </c>
      <c r="G237" s="116"/>
      <c r="H237" s="116"/>
      <c r="I237" s="116"/>
      <c r="J237" s="116">
        <v>4.0999999999999996</v>
      </c>
    </row>
    <row r="238" spans="1:12">
      <c r="A238" s="114">
        <v>22</v>
      </c>
      <c r="B238" s="115" t="str">
        <f>'BRYŁA A'!C192</f>
        <v>Sala chorych</v>
      </c>
      <c r="C238" s="97" t="s">
        <v>185</v>
      </c>
      <c r="D238" s="116"/>
      <c r="E238" s="116"/>
      <c r="F238" s="116">
        <f t="shared" si="46"/>
        <v>27.1</v>
      </c>
      <c r="G238" s="116"/>
      <c r="H238" s="116"/>
      <c r="I238" s="116"/>
      <c r="J238" s="116">
        <v>27.1</v>
      </c>
      <c r="L238">
        <f>J238</f>
        <v>27.1</v>
      </c>
    </row>
    <row r="239" spans="1:12">
      <c r="A239" s="114">
        <v>23</v>
      </c>
      <c r="B239" s="115" t="str">
        <f>'BRYŁA A'!C193</f>
        <v>Przedsionek</v>
      </c>
      <c r="C239" s="97" t="s">
        <v>186</v>
      </c>
      <c r="D239" s="116"/>
      <c r="E239" s="116"/>
      <c r="F239" s="116">
        <f t="shared" si="46"/>
        <v>8.9</v>
      </c>
      <c r="G239" s="116"/>
      <c r="H239" s="116"/>
      <c r="I239" s="116"/>
      <c r="J239" s="116">
        <v>8.9</v>
      </c>
      <c r="L239">
        <f>J239</f>
        <v>8.9</v>
      </c>
    </row>
    <row r="240" spans="1:12">
      <c r="A240" s="114">
        <v>24</v>
      </c>
      <c r="B240" s="115" t="str">
        <f>'BRYŁA A'!C194</f>
        <v>Łazienka pacjentów</v>
      </c>
      <c r="C240" s="97" t="s">
        <v>187</v>
      </c>
      <c r="D240" s="116"/>
      <c r="E240" s="116"/>
      <c r="F240" s="116">
        <f t="shared" si="46"/>
        <v>4.0999999999999996</v>
      </c>
      <c r="G240" s="116"/>
      <c r="H240" s="116"/>
      <c r="I240" s="116"/>
      <c r="J240" s="116">
        <v>4.0999999999999996</v>
      </c>
    </row>
    <row r="241" spans="1:12">
      <c r="A241" s="114">
        <v>25</v>
      </c>
      <c r="B241" s="115" t="str">
        <f>'BRYŁA A'!C195</f>
        <v>Sala chorych</v>
      </c>
      <c r="C241" s="97" t="s">
        <v>188</v>
      </c>
      <c r="D241" s="116"/>
      <c r="E241" s="116"/>
      <c r="F241" s="116">
        <f t="shared" si="46"/>
        <v>38</v>
      </c>
      <c r="G241" s="116"/>
      <c r="H241" s="116"/>
      <c r="I241" s="116"/>
      <c r="J241" s="116">
        <v>38</v>
      </c>
      <c r="L241">
        <f>J241</f>
        <v>38</v>
      </c>
    </row>
    <row r="242" spans="1:12">
      <c r="A242" s="114">
        <v>26</v>
      </c>
      <c r="B242" s="115" t="str">
        <f>'BRYŁA A'!C196</f>
        <v>Pokój pielęgniarki</v>
      </c>
      <c r="C242" s="97" t="s">
        <v>189</v>
      </c>
      <c r="D242" s="116"/>
      <c r="E242" s="116"/>
      <c r="F242" s="116"/>
      <c r="G242" s="116">
        <f>J242</f>
        <v>5.9</v>
      </c>
      <c r="H242" s="116"/>
      <c r="I242" s="116"/>
      <c r="J242" s="116">
        <v>5.9</v>
      </c>
      <c r="L242">
        <f>J242</f>
        <v>5.9</v>
      </c>
    </row>
    <row r="243" spans="1:12">
      <c r="A243" s="114">
        <v>27</v>
      </c>
      <c r="B243" s="115" t="str">
        <f>'BRYŁA A'!C197</f>
        <v>Sala chorych</v>
      </c>
      <c r="C243" s="97" t="s">
        <v>191</v>
      </c>
      <c r="D243" s="116"/>
      <c r="E243" s="116"/>
      <c r="F243" s="116">
        <f t="shared" ref="F243:F249" si="47">J243</f>
        <v>34</v>
      </c>
      <c r="G243" s="116"/>
      <c r="H243" s="116"/>
      <c r="I243" s="116"/>
      <c r="J243" s="116">
        <v>34</v>
      </c>
      <c r="L243">
        <f>J243</f>
        <v>34</v>
      </c>
    </row>
    <row r="244" spans="1:12">
      <c r="A244" s="114">
        <v>28</v>
      </c>
      <c r="B244" s="115" t="str">
        <f>'BRYŁA A'!C198</f>
        <v>Przedsionek</v>
      </c>
      <c r="C244" s="97" t="s">
        <v>192</v>
      </c>
      <c r="D244" s="116"/>
      <c r="E244" s="116"/>
      <c r="F244" s="116">
        <f t="shared" si="47"/>
        <v>5.4</v>
      </c>
      <c r="G244" s="116"/>
      <c r="H244" s="116"/>
      <c r="I244" s="116"/>
      <c r="J244" s="116">
        <v>5.4</v>
      </c>
      <c r="L244">
        <f>J244</f>
        <v>5.4</v>
      </c>
    </row>
    <row r="245" spans="1:12">
      <c r="A245" s="114">
        <v>29</v>
      </c>
      <c r="B245" s="115" t="str">
        <f>'BRYŁA A'!C199</f>
        <v>Łazienka pacjentów</v>
      </c>
      <c r="C245" s="97" t="s">
        <v>193</v>
      </c>
      <c r="D245" s="116"/>
      <c r="E245" s="116"/>
      <c r="F245" s="116">
        <f t="shared" si="47"/>
        <v>4.0999999999999996</v>
      </c>
      <c r="G245" s="116"/>
      <c r="H245" s="116"/>
      <c r="I245" s="116"/>
      <c r="J245" s="116">
        <v>4.0999999999999996</v>
      </c>
    </row>
    <row r="246" spans="1:12">
      <c r="A246" s="114">
        <v>30</v>
      </c>
      <c r="B246" s="115" t="str">
        <f>'BRYŁA A'!C200</f>
        <v>Sala chorych</v>
      </c>
      <c r="C246" s="97" t="s">
        <v>194</v>
      </c>
      <c r="D246" s="116"/>
      <c r="E246" s="116"/>
      <c r="F246" s="116">
        <f t="shared" si="47"/>
        <v>37.4</v>
      </c>
      <c r="G246" s="116"/>
      <c r="H246" s="116"/>
      <c r="I246" s="116"/>
      <c r="J246" s="116">
        <v>37.4</v>
      </c>
      <c r="L246">
        <f>J246</f>
        <v>37.4</v>
      </c>
    </row>
    <row r="247" spans="1:12">
      <c r="A247" s="93">
        <v>31</v>
      </c>
      <c r="B247" s="110" t="str">
        <f>'BRYŁA A'!C201</f>
        <v>Przedsionek</v>
      </c>
      <c r="C247" s="97" t="s">
        <v>195</v>
      </c>
      <c r="D247" s="100"/>
      <c r="E247" s="100"/>
      <c r="F247" s="100">
        <f t="shared" si="47"/>
        <v>6.5</v>
      </c>
      <c r="G247" s="100"/>
      <c r="H247" s="100"/>
      <c r="I247" s="100"/>
      <c r="J247" s="100">
        <v>6.5</v>
      </c>
      <c r="L247">
        <f>J247</f>
        <v>6.5</v>
      </c>
    </row>
    <row r="248" spans="1:12">
      <c r="A248" s="103">
        <v>32</v>
      </c>
      <c r="B248" s="69" t="str">
        <f>'BRYŁA A'!C202</f>
        <v>Łazienka pacjentów</v>
      </c>
      <c r="C248" s="97" t="s">
        <v>196</v>
      </c>
      <c r="D248" s="69"/>
      <c r="E248" s="97"/>
      <c r="F248" s="97">
        <f t="shared" si="47"/>
        <v>4.0999999999999996</v>
      </c>
      <c r="G248" s="97"/>
      <c r="H248" s="97"/>
      <c r="I248" s="97"/>
      <c r="J248" s="97">
        <v>4.0999999999999996</v>
      </c>
    </row>
    <row r="249" spans="1:12">
      <c r="A249" s="103">
        <v>33</v>
      </c>
      <c r="B249" s="69" t="str">
        <f>'BRYŁA A'!C203</f>
        <v>Komunikacja</v>
      </c>
      <c r="C249" s="97">
        <v>245</v>
      </c>
      <c r="D249" s="119"/>
      <c r="E249" s="69"/>
      <c r="F249" s="97">
        <f t="shared" si="47"/>
        <v>68.7</v>
      </c>
      <c r="G249" s="97"/>
      <c r="H249" s="97"/>
      <c r="I249" s="97"/>
      <c r="J249" s="97">
        <v>68.7</v>
      </c>
      <c r="L249">
        <f>J249</f>
        <v>68.7</v>
      </c>
    </row>
    <row r="250" spans="1:12">
      <c r="A250" s="120"/>
      <c r="B250" s="121" t="s">
        <v>913</v>
      </c>
      <c r="C250" s="112"/>
      <c r="D250" s="122"/>
      <c r="E250" s="94">
        <f>SUM(E217:E249)</f>
        <v>43.19</v>
      </c>
      <c r="F250" s="123">
        <f>SUM(F217:F249)</f>
        <v>327.14999999999998</v>
      </c>
      <c r="G250" s="103">
        <f>SUM(G217:G249)</f>
        <v>95.300000000000011</v>
      </c>
      <c r="H250" s="106"/>
      <c r="I250" s="106"/>
      <c r="J250" s="107"/>
    </row>
    <row r="251" spans="1:12">
      <c r="A251" s="184" t="s">
        <v>1039</v>
      </c>
      <c r="B251" s="184"/>
      <c r="C251" s="184"/>
      <c r="D251" s="184"/>
      <c r="E251" s="184"/>
      <c r="F251" s="184"/>
      <c r="G251" s="184"/>
      <c r="H251" s="107"/>
      <c r="I251" s="107"/>
      <c r="J251" s="106">
        <f>SUM(J217:J250)</f>
        <v>465.64</v>
      </c>
    </row>
    <row r="253" spans="1:12">
      <c r="A253" t="s">
        <v>1040</v>
      </c>
    </row>
    <row r="255" spans="1:12">
      <c r="A255" s="93" t="s">
        <v>303</v>
      </c>
      <c r="B255" s="94" t="s">
        <v>304</v>
      </c>
      <c r="C255" s="95" t="s">
        <v>1023</v>
      </c>
      <c r="D255" s="94" t="s">
        <v>1024</v>
      </c>
      <c r="E255" s="94" t="s">
        <v>1025</v>
      </c>
      <c r="F255" s="94" t="s">
        <v>1026</v>
      </c>
      <c r="G255" s="94" t="s">
        <v>1027</v>
      </c>
      <c r="H255" s="94" t="s">
        <v>1028</v>
      </c>
      <c r="I255" s="94" t="s">
        <v>1029</v>
      </c>
      <c r="J255" s="94" t="s">
        <v>941</v>
      </c>
    </row>
    <row r="256" spans="1:12">
      <c r="A256" s="103">
        <v>1</v>
      </c>
      <c r="B256" s="69" t="str">
        <f>'BRYŁA A'!C288</f>
        <v>komunikacja</v>
      </c>
      <c r="C256" s="97" t="s">
        <v>306</v>
      </c>
      <c r="D256" s="97"/>
      <c r="E256" s="97"/>
      <c r="F256" s="97">
        <f>J256</f>
        <v>155.71</v>
      </c>
      <c r="G256" s="97"/>
      <c r="H256" s="97"/>
      <c r="I256" s="97"/>
      <c r="J256" s="97">
        <v>155.71</v>
      </c>
      <c r="L256">
        <f t="shared" ref="L256:L261" si="48">J256</f>
        <v>155.71</v>
      </c>
    </row>
    <row r="257" spans="1:12">
      <c r="A257" s="103">
        <v>2</v>
      </c>
      <c r="B257" s="69" t="str">
        <f>'BRYŁA A'!C289</f>
        <v>gabinet diagnostyczny</v>
      </c>
      <c r="C257" s="97" t="s">
        <v>307</v>
      </c>
      <c r="D257" s="97"/>
      <c r="E257" s="97"/>
      <c r="F257" s="97">
        <f>J257</f>
        <v>19.75</v>
      </c>
      <c r="G257" s="97"/>
      <c r="H257" s="97"/>
      <c r="I257" s="97"/>
      <c r="J257" s="97">
        <v>19.75</v>
      </c>
      <c r="L257">
        <f t="shared" si="48"/>
        <v>19.75</v>
      </c>
    </row>
    <row r="258" spans="1:12">
      <c r="A258" s="103">
        <v>3</v>
      </c>
      <c r="B258" s="69" t="str">
        <f>'BRYŁA A'!C290</f>
        <v>przygotowalnia leków INN</v>
      </c>
      <c r="C258" s="97" t="s">
        <v>309</v>
      </c>
      <c r="D258" s="97"/>
      <c r="E258" s="97"/>
      <c r="F258" s="97">
        <f>J258</f>
        <v>6.8</v>
      </c>
      <c r="G258" s="97"/>
      <c r="H258" s="97"/>
      <c r="I258" s="97"/>
      <c r="J258" s="97">
        <v>6.8</v>
      </c>
      <c r="L258">
        <f t="shared" si="48"/>
        <v>6.8</v>
      </c>
    </row>
    <row r="259" spans="1:12">
      <c r="A259" s="103">
        <v>4</v>
      </c>
      <c r="B259" s="69" t="str">
        <f>'BRYŁA A'!C291</f>
        <v>dyżurka pielęgniarek INN</v>
      </c>
      <c r="C259" s="97" t="s">
        <v>311</v>
      </c>
      <c r="D259" s="97"/>
      <c r="E259" s="97"/>
      <c r="F259" s="97"/>
      <c r="G259" s="97">
        <f>J259</f>
        <v>8.11</v>
      </c>
      <c r="H259" s="97"/>
      <c r="I259" s="97"/>
      <c r="J259" s="97">
        <v>8.11</v>
      </c>
      <c r="L259">
        <f t="shared" si="48"/>
        <v>8.11</v>
      </c>
    </row>
    <row r="260" spans="1:12">
      <c r="A260" s="103">
        <v>5</v>
      </c>
      <c r="B260" s="69" t="str">
        <f>'BRYŁA A'!C292</f>
        <v>sala INN</v>
      </c>
      <c r="C260" s="97" t="s">
        <v>313</v>
      </c>
      <c r="D260" s="97"/>
      <c r="E260" s="97">
        <f>J260</f>
        <v>71.3</v>
      </c>
      <c r="F260" s="97"/>
      <c r="G260" s="97"/>
      <c r="H260" s="97"/>
      <c r="I260" s="97"/>
      <c r="J260" s="97">
        <v>71.3</v>
      </c>
      <c r="L260">
        <f t="shared" si="48"/>
        <v>71.3</v>
      </c>
    </row>
    <row r="261" spans="1:12">
      <c r="A261" s="103">
        <v>6</v>
      </c>
      <c r="B261" s="69" t="str">
        <f>'BRYŁA A'!C293</f>
        <v>mag. sprzętu medycznego + pom. rozdzielni elektrycznej</v>
      </c>
      <c r="C261" s="97" t="s">
        <v>315</v>
      </c>
      <c r="D261" s="97"/>
      <c r="E261" s="97"/>
      <c r="F261" s="97"/>
      <c r="G261" s="104">
        <f>J261</f>
        <v>6.18</v>
      </c>
      <c r="H261" s="97"/>
      <c r="I261" s="97"/>
      <c r="J261" s="97">
        <v>6.18</v>
      </c>
      <c r="L261">
        <f t="shared" si="48"/>
        <v>6.18</v>
      </c>
    </row>
    <row r="262" spans="1:12">
      <c r="A262" s="103">
        <v>7</v>
      </c>
      <c r="B262" s="69" t="str">
        <f>'BRYŁA A'!C294</f>
        <v>łazienka dla pacjentów</v>
      </c>
      <c r="C262" s="97" t="s">
        <v>317</v>
      </c>
      <c r="D262" s="97"/>
      <c r="E262" s="97"/>
      <c r="F262" s="97">
        <f>J262</f>
        <v>9.6999999999999993</v>
      </c>
      <c r="G262" s="97"/>
      <c r="H262" s="97"/>
      <c r="I262" s="97"/>
      <c r="J262" s="97">
        <v>9.6999999999999993</v>
      </c>
    </row>
    <row r="263" spans="1:12">
      <c r="A263" s="103">
        <v>8</v>
      </c>
      <c r="B263" s="69" t="str">
        <f>'BRYŁA A'!C295</f>
        <v>pomieszczenie porządkowe</v>
      </c>
      <c r="C263" s="97" t="s">
        <v>319</v>
      </c>
      <c r="D263" s="97"/>
      <c r="E263" s="97"/>
      <c r="F263" s="97"/>
      <c r="G263" s="104">
        <f>J263</f>
        <v>2.29</v>
      </c>
      <c r="H263" s="97"/>
      <c r="I263" s="97"/>
      <c r="J263" s="97">
        <v>2.29</v>
      </c>
      <c r="L263">
        <f>J263</f>
        <v>2.29</v>
      </c>
    </row>
    <row r="264" spans="1:12">
      <c r="A264" s="103">
        <v>9</v>
      </c>
      <c r="B264" s="69" t="str">
        <f>'BRYŁA A'!C296</f>
        <v>brudownik</v>
      </c>
      <c r="C264" s="97" t="s">
        <v>320</v>
      </c>
      <c r="D264" s="97"/>
      <c r="E264" s="97"/>
      <c r="F264" s="97"/>
      <c r="G264" s="97">
        <f>J264</f>
        <v>9.43</v>
      </c>
      <c r="H264" s="97"/>
      <c r="I264" s="97"/>
      <c r="J264" s="97">
        <v>9.43</v>
      </c>
      <c r="L264">
        <f>J264</f>
        <v>9.43</v>
      </c>
    </row>
    <row r="265" spans="1:12">
      <c r="A265" s="103">
        <v>10</v>
      </c>
      <c r="B265" s="69" t="str">
        <f>'BRYŁA A'!C297</f>
        <v>magazyn czystej bielizny</v>
      </c>
      <c r="C265" s="97" t="s">
        <v>322</v>
      </c>
      <c r="D265" s="97"/>
      <c r="E265" s="97"/>
      <c r="F265" s="98">
        <f>J265</f>
        <v>4.34</v>
      </c>
      <c r="G265" s="97"/>
      <c r="H265" s="97"/>
      <c r="I265" s="97"/>
      <c r="J265" s="97">
        <v>4.34</v>
      </c>
      <c r="L265">
        <f>J265</f>
        <v>4.34</v>
      </c>
    </row>
    <row r="266" spans="1:12">
      <c r="A266" s="103">
        <v>11</v>
      </c>
      <c r="B266" s="69" t="str">
        <f>'BRYŁA A'!C298</f>
        <v>pokój oddziałowej</v>
      </c>
      <c r="C266" s="97" t="s">
        <v>323</v>
      </c>
      <c r="D266" s="97"/>
      <c r="E266" s="97"/>
      <c r="F266" s="97"/>
      <c r="G266" s="98">
        <f>J266</f>
        <v>11.35</v>
      </c>
      <c r="H266" s="97"/>
      <c r="I266" s="97"/>
      <c r="J266" s="97">
        <v>11.35</v>
      </c>
      <c r="L266">
        <f>J266</f>
        <v>11.35</v>
      </c>
    </row>
    <row r="267" spans="1:12">
      <c r="A267" s="103">
        <v>12</v>
      </c>
      <c r="B267" s="69" t="str">
        <f>'BRYŁA A'!C299</f>
        <v>klatka schodowa</v>
      </c>
      <c r="C267" s="97" t="s">
        <v>325</v>
      </c>
      <c r="D267" s="97"/>
      <c r="E267" s="97"/>
      <c r="F267" s="97"/>
      <c r="G267" s="97"/>
      <c r="H267" s="97">
        <f>J267</f>
        <v>49.27</v>
      </c>
      <c r="I267" s="97"/>
      <c r="J267" s="97">
        <v>49.27</v>
      </c>
    </row>
    <row r="268" spans="1:12">
      <c r="A268" s="103">
        <v>13</v>
      </c>
      <c r="B268" s="69" t="str">
        <f>'BRYŁA A'!C300</f>
        <v>łazienka lekarzy</v>
      </c>
      <c r="C268" s="97" t="s">
        <v>327</v>
      </c>
      <c r="D268" s="97"/>
      <c r="E268" s="97"/>
      <c r="F268" s="97"/>
      <c r="G268" s="97">
        <f>J268</f>
        <v>10.46</v>
      </c>
      <c r="H268" s="97"/>
      <c r="I268" s="97"/>
      <c r="J268" s="97">
        <v>10.46</v>
      </c>
    </row>
    <row r="269" spans="1:12">
      <c r="A269" s="103">
        <v>14</v>
      </c>
      <c r="B269" s="69" t="str">
        <f>'BRYŁA A'!C301</f>
        <v>łazienka męska pacjentów</v>
      </c>
      <c r="C269" s="97" t="s">
        <v>329</v>
      </c>
      <c r="D269" s="97"/>
      <c r="E269" s="97"/>
      <c r="F269" s="97">
        <f>J269</f>
        <v>9.5399999999999991</v>
      </c>
      <c r="G269" s="97"/>
      <c r="H269" s="97"/>
      <c r="I269" s="97"/>
      <c r="J269" s="97">
        <v>9.5399999999999991</v>
      </c>
    </row>
    <row r="270" spans="1:12">
      <c r="A270" s="103">
        <v>15</v>
      </c>
      <c r="B270" s="69" t="str">
        <f>'BRYŁA A'!C302</f>
        <v>sekretariat</v>
      </c>
      <c r="C270" s="97" t="s">
        <v>331</v>
      </c>
      <c r="D270" s="97"/>
      <c r="E270" s="97"/>
      <c r="F270" s="97"/>
      <c r="G270" s="104">
        <f>J270</f>
        <v>5.67</v>
      </c>
      <c r="H270" s="97"/>
      <c r="I270" s="97"/>
      <c r="J270" s="97">
        <v>5.67</v>
      </c>
      <c r="L270">
        <f>J270</f>
        <v>5.67</v>
      </c>
    </row>
    <row r="271" spans="1:12">
      <c r="A271" s="103">
        <v>16</v>
      </c>
      <c r="B271" s="69" t="str">
        <f>'BRYŁA A'!C303</f>
        <v>pokój ordynatora</v>
      </c>
      <c r="C271" s="97" t="s">
        <v>333</v>
      </c>
      <c r="D271" s="97"/>
      <c r="E271" s="97"/>
      <c r="F271" s="97"/>
      <c r="G271" s="98">
        <f>J271</f>
        <v>12.77</v>
      </c>
      <c r="H271" s="97"/>
      <c r="I271" s="97"/>
      <c r="J271" s="97">
        <v>12.77</v>
      </c>
      <c r="L271">
        <f>J271</f>
        <v>12.77</v>
      </c>
    </row>
    <row r="272" spans="1:12">
      <c r="A272" s="103">
        <v>17</v>
      </c>
      <c r="B272" s="112" t="str">
        <f>'BRYŁA A'!C304</f>
        <v>toaleta dla odwiedzających</v>
      </c>
      <c r="C272" s="97" t="s">
        <v>335</v>
      </c>
      <c r="D272" s="113"/>
      <c r="E272" s="113"/>
      <c r="F272" s="113">
        <f>J272</f>
        <v>2.98</v>
      </c>
      <c r="G272" s="113"/>
      <c r="H272" s="113"/>
      <c r="I272" s="113"/>
      <c r="J272" s="113">
        <v>2.98</v>
      </c>
    </row>
    <row r="273" spans="1:12">
      <c r="A273" s="103">
        <v>18</v>
      </c>
      <c r="B273" s="115" t="str">
        <f>'BRYŁA A'!C305</f>
        <v>łazienka damska pacjentów</v>
      </c>
      <c r="C273" s="97" t="s">
        <v>337</v>
      </c>
      <c r="D273" s="116"/>
      <c r="E273" s="116"/>
      <c r="F273" s="116">
        <f>J273</f>
        <v>5.38</v>
      </c>
      <c r="G273" s="116"/>
      <c r="H273" s="116"/>
      <c r="I273" s="116"/>
      <c r="J273" s="116">
        <v>5.38</v>
      </c>
    </row>
    <row r="274" spans="1:12">
      <c r="A274" s="103">
        <v>19</v>
      </c>
      <c r="B274" s="115" t="str">
        <f>'BRYŁA A'!C306</f>
        <v>sala łóżkowa</v>
      </c>
      <c r="C274" s="97" t="s">
        <v>339</v>
      </c>
      <c r="D274" s="116"/>
      <c r="E274" s="116"/>
      <c r="F274" s="116">
        <f>J274</f>
        <v>19.57</v>
      </c>
      <c r="G274" s="116"/>
      <c r="H274" s="116"/>
      <c r="I274" s="116"/>
      <c r="J274" s="116">
        <v>19.57</v>
      </c>
      <c r="L274">
        <f>J274</f>
        <v>19.57</v>
      </c>
    </row>
    <row r="275" spans="1:12">
      <c r="A275" s="103">
        <v>20</v>
      </c>
      <c r="B275" s="115" t="str">
        <f>'BRYŁA A'!C307</f>
        <v>sala ćwiczeń fizjoterapii</v>
      </c>
      <c r="C275" s="97" t="s">
        <v>341</v>
      </c>
      <c r="D275" s="116"/>
      <c r="E275" s="116"/>
      <c r="F275" s="124">
        <f>J275</f>
        <v>36.93</v>
      </c>
      <c r="G275" s="116"/>
      <c r="H275" s="116"/>
      <c r="I275" s="116"/>
      <c r="J275" s="116">
        <v>36.93</v>
      </c>
      <c r="L275">
        <f>J275</f>
        <v>36.93</v>
      </c>
    </row>
    <row r="276" spans="1:12">
      <c r="A276" s="103">
        <v>21</v>
      </c>
      <c r="B276" s="115" t="str">
        <f>'BRYŁA A'!C308</f>
        <v>pomieszczenie socjalne fizjoterapeutów</v>
      </c>
      <c r="C276" s="97" t="s">
        <v>343</v>
      </c>
      <c r="D276" s="116"/>
      <c r="E276" s="116"/>
      <c r="F276" s="116"/>
      <c r="G276" s="124">
        <f>J276</f>
        <v>5.91</v>
      </c>
      <c r="H276" s="116"/>
      <c r="I276" s="116"/>
      <c r="J276" s="116">
        <v>5.91</v>
      </c>
      <c r="L276">
        <f>J276</f>
        <v>5.91</v>
      </c>
    </row>
    <row r="277" spans="1:12">
      <c r="A277" s="103">
        <v>22</v>
      </c>
      <c r="B277" s="115" t="str">
        <f>'BRYŁA A'!C309</f>
        <v>gabinet fizjoterapii</v>
      </c>
      <c r="C277" s="97" t="s">
        <v>345</v>
      </c>
      <c r="D277" s="116"/>
      <c r="E277" s="116"/>
      <c r="F277" s="116"/>
      <c r="G277" s="124">
        <f>J277</f>
        <v>14.75</v>
      </c>
      <c r="H277" s="116"/>
      <c r="I277" s="116"/>
      <c r="J277" s="116">
        <v>14.75</v>
      </c>
      <c r="L277">
        <f>J277</f>
        <v>14.75</v>
      </c>
    </row>
    <row r="278" spans="1:12">
      <c r="A278" s="103">
        <v>23</v>
      </c>
      <c r="B278" s="115" t="str">
        <f>'BRYŁA A'!C310</f>
        <v>gabinet logopedy</v>
      </c>
      <c r="C278" s="97" t="s">
        <v>347</v>
      </c>
      <c r="D278" s="116"/>
      <c r="E278" s="116"/>
      <c r="F278" s="116"/>
      <c r="G278" s="124">
        <f>J278</f>
        <v>9.73</v>
      </c>
      <c r="H278" s="116"/>
      <c r="I278" s="116"/>
      <c r="J278" s="116">
        <v>9.73</v>
      </c>
      <c r="L278">
        <f>J278</f>
        <v>9.73</v>
      </c>
    </row>
    <row r="279" spans="1:12">
      <c r="A279" s="103">
        <v>24</v>
      </c>
      <c r="B279" s="115" t="str">
        <f>'BRYŁA A'!C311</f>
        <v>klatka schodowa</v>
      </c>
      <c r="C279" s="97" t="s">
        <v>349</v>
      </c>
      <c r="D279" s="116"/>
      <c r="E279" s="116"/>
      <c r="F279" s="116"/>
      <c r="G279" s="116"/>
      <c r="H279" s="116">
        <f>J279</f>
        <v>30.22</v>
      </c>
      <c r="I279" s="116"/>
      <c r="J279" s="116">
        <v>30.22</v>
      </c>
    </row>
    <row r="280" spans="1:12">
      <c r="A280" s="103">
        <v>25</v>
      </c>
      <c r="B280" s="115" t="str">
        <f>'BRYŁA A'!C312</f>
        <v>śluza</v>
      </c>
      <c r="C280" s="97" t="s">
        <v>350</v>
      </c>
      <c r="D280" s="116"/>
      <c r="E280" s="116"/>
      <c r="F280" s="116">
        <f t="shared" ref="F280:F285" si="49">J280</f>
        <v>2.41</v>
      </c>
      <c r="G280" s="116"/>
      <c r="H280" s="116"/>
      <c r="I280" s="116"/>
      <c r="J280" s="116">
        <v>2.41</v>
      </c>
    </row>
    <row r="281" spans="1:12">
      <c r="A281" s="103">
        <v>26</v>
      </c>
      <c r="B281" s="115" t="str">
        <f>'BRYŁA A'!C313</f>
        <v>łazienka</v>
      </c>
      <c r="C281" s="97" t="s">
        <v>352</v>
      </c>
      <c r="D281" s="116"/>
      <c r="E281" s="116"/>
      <c r="F281" s="116">
        <f t="shared" si="49"/>
        <v>7.61</v>
      </c>
      <c r="G281" s="116"/>
      <c r="H281" s="116"/>
      <c r="I281" s="116"/>
      <c r="J281" s="116">
        <v>7.61</v>
      </c>
    </row>
    <row r="282" spans="1:12">
      <c r="A282" s="103">
        <v>27</v>
      </c>
      <c r="B282" s="115" t="str">
        <f>'BRYŁA A'!C314</f>
        <v>izolatka</v>
      </c>
      <c r="C282" s="97" t="s">
        <v>354</v>
      </c>
      <c r="D282" s="116"/>
      <c r="E282" s="116"/>
      <c r="F282" s="116">
        <f t="shared" si="49"/>
        <v>18.73</v>
      </c>
      <c r="G282" s="116"/>
      <c r="H282" s="116"/>
      <c r="I282" s="116"/>
      <c r="J282" s="116">
        <v>18.73</v>
      </c>
      <c r="L282">
        <f t="shared" ref="L282:L287" si="50">J282</f>
        <v>18.73</v>
      </c>
    </row>
    <row r="283" spans="1:12">
      <c r="A283" s="103">
        <v>28</v>
      </c>
      <c r="B283" s="115" t="str">
        <f>'BRYŁA A'!C315</f>
        <v>sala łóżkowa</v>
      </c>
      <c r="C283" s="97" t="s">
        <v>356</v>
      </c>
      <c r="D283" s="116"/>
      <c r="E283" s="116"/>
      <c r="F283" s="116">
        <f t="shared" si="49"/>
        <v>20.87</v>
      </c>
      <c r="G283" s="116"/>
      <c r="H283" s="116"/>
      <c r="I283" s="116"/>
      <c r="J283" s="116">
        <v>20.87</v>
      </c>
      <c r="L283">
        <f t="shared" si="50"/>
        <v>20.87</v>
      </c>
    </row>
    <row r="284" spans="1:12">
      <c r="A284" s="103">
        <v>29</v>
      </c>
      <c r="B284" s="115" t="str">
        <f>'BRYŁA A'!C316</f>
        <v>sala łóżkowa</v>
      </c>
      <c r="C284" s="97" t="s">
        <v>357</v>
      </c>
      <c r="D284" s="116"/>
      <c r="E284" s="116"/>
      <c r="F284" s="116">
        <f t="shared" si="49"/>
        <v>35.9</v>
      </c>
      <c r="G284" s="116"/>
      <c r="H284" s="116"/>
      <c r="I284" s="116"/>
      <c r="J284" s="116">
        <v>35.9</v>
      </c>
      <c r="L284">
        <f t="shared" si="50"/>
        <v>35.9</v>
      </c>
    </row>
    <row r="285" spans="1:12">
      <c r="A285" s="103">
        <v>30</v>
      </c>
      <c r="B285" s="110" t="str">
        <f>'BRYŁA A'!C317</f>
        <v>sala łóżkowa</v>
      </c>
      <c r="C285" s="97" t="s">
        <v>358</v>
      </c>
      <c r="D285" s="100"/>
      <c r="E285" s="100"/>
      <c r="F285" s="100">
        <f t="shared" si="49"/>
        <v>27.49</v>
      </c>
      <c r="G285" s="100"/>
      <c r="H285" s="100"/>
      <c r="I285" s="100"/>
      <c r="J285" s="100">
        <v>27.49</v>
      </c>
      <c r="L285">
        <f t="shared" si="50"/>
        <v>27.49</v>
      </c>
    </row>
    <row r="286" spans="1:12">
      <c r="A286" s="103">
        <v>31</v>
      </c>
      <c r="B286" s="69" t="str">
        <f>'BRYŁA A'!C318</f>
        <v>pokój lekarzy</v>
      </c>
      <c r="C286" s="97" t="s">
        <v>359</v>
      </c>
      <c r="D286" s="97"/>
      <c r="E286" s="97"/>
      <c r="F286" s="97"/>
      <c r="G286" s="97">
        <f>J286</f>
        <v>25.17</v>
      </c>
      <c r="H286" s="97"/>
      <c r="I286" s="97"/>
      <c r="J286" s="97">
        <v>25.17</v>
      </c>
      <c r="L286">
        <f t="shared" si="50"/>
        <v>25.17</v>
      </c>
    </row>
    <row r="287" spans="1:12">
      <c r="A287" s="103">
        <v>32</v>
      </c>
      <c r="B287" s="69" t="str">
        <f>'BRYŁA A'!C319</f>
        <v>gabinet diagnostyczno -zabiegowy</v>
      </c>
      <c r="C287" s="97" t="s">
        <v>361</v>
      </c>
      <c r="D287" s="97"/>
      <c r="E287" s="97"/>
      <c r="F287" s="97">
        <f>J287</f>
        <v>21.47</v>
      </c>
      <c r="G287" s="97"/>
      <c r="H287" s="97"/>
      <c r="I287" s="97"/>
      <c r="J287" s="97">
        <v>21.47</v>
      </c>
      <c r="L287">
        <f t="shared" si="50"/>
        <v>21.47</v>
      </c>
    </row>
    <row r="288" spans="1:12">
      <c r="A288" s="103">
        <v>33</v>
      </c>
      <c r="B288" s="69" t="str">
        <f>'BRYŁA A'!C320</f>
        <v>łazienka pielęgniarek</v>
      </c>
      <c r="C288" s="97" t="s">
        <v>363</v>
      </c>
      <c r="D288" s="97"/>
      <c r="E288" s="97"/>
      <c r="F288" s="97"/>
      <c r="G288" s="97">
        <f>J288</f>
        <v>5.12</v>
      </c>
      <c r="H288" s="97"/>
      <c r="I288" s="97"/>
      <c r="J288" s="97">
        <v>5.12</v>
      </c>
    </row>
    <row r="289" spans="1:12">
      <c r="A289" s="103">
        <v>34</v>
      </c>
      <c r="B289" s="69" t="str">
        <f>'BRYŁA A'!C321</f>
        <v>punkt pielęgniarski z przygotowalnią leków i pokojem pielęgniarek</v>
      </c>
      <c r="C289" s="97" t="s">
        <v>365</v>
      </c>
      <c r="D289" s="97"/>
      <c r="E289" s="97"/>
      <c r="F289" s="97"/>
      <c r="G289" s="97">
        <f>J289</f>
        <v>23.55</v>
      </c>
      <c r="H289" s="97"/>
      <c r="I289" s="97"/>
      <c r="J289" s="97">
        <v>23.55</v>
      </c>
      <c r="L289">
        <f>J289</f>
        <v>23.55</v>
      </c>
    </row>
    <row r="290" spans="1:12">
      <c r="A290" s="103">
        <v>35</v>
      </c>
      <c r="B290" s="69" t="str">
        <f>'BRYŁA A'!C322</f>
        <v>gabinet diagnostyczny</v>
      </c>
      <c r="C290" s="97" t="s">
        <v>367</v>
      </c>
      <c r="D290" s="97"/>
      <c r="E290" s="97"/>
      <c r="F290" s="97">
        <f t="shared" ref="F290:F296" si="51">J290</f>
        <v>16.39</v>
      </c>
      <c r="G290" s="97"/>
      <c r="H290" s="97"/>
      <c r="I290" s="97"/>
      <c r="J290" s="97">
        <v>16.39</v>
      </c>
      <c r="L290">
        <f>J290</f>
        <v>16.39</v>
      </c>
    </row>
    <row r="291" spans="1:12">
      <c r="A291" s="103">
        <v>36</v>
      </c>
      <c r="B291" s="69" t="str">
        <f>'BRYŁA A'!C323</f>
        <v>sala łóżkowa</v>
      </c>
      <c r="C291" s="97" t="s">
        <v>368</v>
      </c>
      <c r="D291" s="97"/>
      <c r="E291" s="97"/>
      <c r="F291" s="97">
        <f t="shared" si="51"/>
        <v>25.67</v>
      </c>
      <c r="G291" s="97"/>
      <c r="H291" s="97"/>
      <c r="I291" s="97"/>
      <c r="J291" s="97">
        <v>25.67</v>
      </c>
      <c r="L291">
        <f>J291</f>
        <v>25.67</v>
      </c>
    </row>
    <row r="292" spans="1:12">
      <c r="A292" s="103">
        <v>37</v>
      </c>
      <c r="B292" s="69" t="str">
        <f>'BRYŁA A'!C324</f>
        <v>łazienka z przedsionkiem</v>
      </c>
      <c r="C292" s="97" t="s">
        <v>369</v>
      </c>
      <c r="D292" s="97"/>
      <c r="E292" s="97"/>
      <c r="F292" s="97">
        <f t="shared" si="51"/>
        <v>8.41</v>
      </c>
      <c r="G292" s="97"/>
      <c r="H292" s="97"/>
      <c r="I292" s="97"/>
      <c r="J292" s="97">
        <v>8.41</v>
      </c>
    </row>
    <row r="293" spans="1:12">
      <c r="A293" s="103">
        <v>38</v>
      </c>
      <c r="B293" s="69" t="str">
        <f>'BRYŁA A'!C325</f>
        <v>sala łóżkowa</v>
      </c>
      <c r="C293" s="97" t="s">
        <v>371</v>
      </c>
      <c r="D293" s="97"/>
      <c r="E293" s="97"/>
      <c r="F293" s="97">
        <f t="shared" si="51"/>
        <v>25.42</v>
      </c>
      <c r="G293" s="97"/>
      <c r="H293" s="97"/>
      <c r="I293" s="97"/>
      <c r="J293" s="97">
        <v>25.42</v>
      </c>
      <c r="L293">
        <f>J293</f>
        <v>25.42</v>
      </c>
    </row>
    <row r="294" spans="1:12">
      <c r="A294" s="103">
        <v>39</v>
      </c>
      <c r="B294" s="69" t="str">
        <f>'BRYŁA A'!C326</f>
        <v>sala łóżkowa</v>
      </c>
      <c r="C294" s="97" t="s">
        <v>372</v>
      </c>
      <c r="D294" s="97"/>
      <c r="E294" s="97"/>
      <c r="F294" s="97">
        <f t="shared" si="51"/>
        <v>24.74</v>
      </c>
      <c r="G294" s="97"/>
      <c r="H294" s="97"/>
      <c r="I294" s="97"/>
      <c r="J294" s="97">
        <v>24.74</v>
      </c>
      <c r="L294">
        <f>J294</f>
        <v>24.74</v>
      </c>
    </row>
    <row r="295" spans="1:12">
      <c r="A295" s="103">
        <v>40</v>
      </c>
      <c r="B295" s="69" t="str">
        <f>'BRYŁA A'!C327</f>
        <v>łazienka z przedsionkiem</v>
      </c>
      <c r="C295" s="97" t="s">
        <v>373</v>
      </c>
      <c r="D295" s="97"/>
      <c r="E295" s="97"/>
      <c r="F295" s="97">
        <f t="shared" si="51"/>
        <v>10.130000000000001</v>
      </c>
      <c r="G295" s="97"/>
      <c r="H295" s="97"/>
      <c r="I295" s="97"/>
      <c r="J295" s="97">
        <v>10.130000000000001</v>
      </c>
    </row>
    <row r="296" spans="1:12">
      <c r="A296" s="103">
        <v>41</v>
      </c>
      <c r="B296" s="69" t="str">
        <f>'BRYŁA A'!C328</f>
        <v>sala łóżkowa</v>
      </c>
      <c r="C296" s="97" t="s">
        <v>374</v>
      </c>
      <c r="D296" s="97"/>
      <c r="E296" s="97"/>
      <c r="F296" s="97">
        <f t="shared" si="51"/>
        <v>28.33</v>
      </c>
      <c r="G296" s="97"/>
      <c r="H296" s="97"/>
      <c r="I296" s="97"/>
      <c r="J296" s="97">
        <v>28.33</v>
      </c>
      <c r="L296">
        <f>J296</f>
        <v>28.33</v>
      </c>
    </row>
    <row r="297" spans="1:12">
      <c r="A297" s="103">
        <v>42</v>
      </c>
      <c r="B297" s="69" t="str">
        <f>'BRYŁA A'!C329</f>
        <v>pom. porządkowe dla kuchenki oddziałowej</v>
      </c>
      <c r="C297" s="97" t="s">
        <v>375</v>
      </c>
      <c r="D297" s="97"/>
      <c r="E297" s="97"/>
      <c r="F297" s="97"/>
      <c r="G297" s="104">
        <f>J297</f>
        <v>1.94</v>
      </c>
      <c r="H297" s="97"/>
      <c r="I297" s="97"/>
      <c r="J297" s="97">
        <v>1.94</v>
      </c>
      <c r="L297">
        <f>J297</f>
        <v>1.94</v>
      </c>
    </row>
    <row r="298" spans="1:12">
      <c r="A298" s="103">
        <v>43</v>
      </c>
      <c r="B298" s="69" t="str">
        <f>'BRYŁA A'!C330</f>
        <v>kuchenka oddziałowa -zmywalnia naczyń</v>
      </c>
      <c r="C298" s="97" t="s">
        <v>377</v>
      </c>
      <c r="D298" s="97"/>
      <c r="E298" s="97"/>
      <c r="F298" s="97">
        <f>J298</f>
        <v>4.53</v>
      </c>
      <c r="G298" s="97"/>
      <c r="H298" s="97"/>
      <c r="I298" s="97"/>
      <c r="J298" s="97">
        <v>4.53</v>
      </c>
      <c r="L298">
        <f>J298</f>
        <v>4.53</v>
      </c>
    </row>
    <row r="299" spans="1:12">
      <c r="A299" s="103">
        <v>44</v>
      </c>
      <c r="B299" s="69" t="str">
        <f>'BRYŁA A'!C331</f>
        <v>pomieszczenie mycia wózków do żywności</v>
      </c>
      <c r="C299" s="97" t="s">
        <v>379</v>
      </c>
      <c r="D299" s="97"/>
      <c r="E299" s="97"/>
      <c r="F299" s="97">
        <f>J299</f>
        <v>1.4</v>
      </c>
      <c r="G299" s="97"/>
      <c r="H299" s="97"/>
      <c r="I299" s="97"/>
      <c r="J299" s="97">
        <v>1.4</v>
      </c>
    </row>
    <row r="300" spans="1:12">
      <c r="A300" s="103">
        <v>45</v>
      </c>
      <c r="B300" s="69" t="str">
        <f>'BRYŁA A'!C332</f>
        <v>kuchenka oddziałowa -część czysta</v>
      </c>
      <c r="C300" s="97" t="s">
        <v>381</v>
      </c>
      <c r="D300" s="97"/>
      <c r="E300" s="97"/>
      <c r="F300" s="97">
        <f>J300</f>
        <v>8.86</v>
      </c>
      <c r="G300" s="97"/>
      <c r="H300" s="97"/>
      <c r="I300" s="97"/>
      <c r="J300" s="97">
        <v>8.86</v>
      </c>
      <c r="L300">
        <f>J300</f>
        <v>8.86</v>
      </c>
    </row>
    <row r="301" spans="1:12">
      <c r="A301" s="103"/>
      <c r="B301" s="105" t="s">
        <v>913</v>
      </c>
      <c r="C301" s="97"/>
      <c r="D301" s="106"/>
      <c r="E301" s="106">
        <f>SUM(E256:E300)</f>
        <v>71.3</v>
      </c>
      <c r="F301" s="125">
        <f>SUM(F256:F300)</f>
        <v>559.06000000000017</v>
      </c>
      <c r="G301" s="125">
        <f>SUM(G256:G300)</f>
        <v>152.43</v>
      </c>
      <c r="H301" s="125">
        <f>SUM(H256:H300)</f>
        <v>79.490000000000009</v>
      </c>
      <c r="I301" s="125"/>
      <c r="J301" s="69"/>
    </row>
    <row r="302" spans="1:12">
      <c r="A302" s="183" t="s">
        <v>1041</v>
      </c>
      <c r="B302" s="183"/>
      <c r="C302" s="183"/>
      <c r="D302" s="183"/>
      <c r="E302" s="183"/>
      <c r="F302" s="183"/>
      <c r="G302" s="183"/>
      <c r="H302" s="69"/>
      <c r="I302" s="69"/>
      <c r="J302" s="106">
        <f>SUM(J256:J301)</f>
        <v>862.28</v>
      </c>
    </row>
    <row r="306" spans="1:12">
      <c r="A306" t="s">
        <v>1042</v>
      </c>
    </row>
    <row r="308" spans="1:12">
      <c r="A308" s="93" t="s">
        <v>303</v>
      </c>
      <c r="B308" s="94" t="s">
        <v>304</v>
      </c>
      <c r="C308" s="95" t="s">
        <v>1023</v>
      </c>
      <c r="D308" s="94" t="s">
        <v>1024</v>
      </c>
      <c r="E308" s="94" t="s">
        <v>1025</v>
      </c>
      <c r="F308" s="94" t="s">
        <v>1026</v>
      </c>
      <c r="G308" s="94" t="s">
        <v>1027</v>
      </c>
      <c r="H308" s="94" t="s">
        <v>1028</v>
      </c>
      <c r="I308" s="94" t="s">
        <v>1029</v>
      </c>
      <c r="J308" s="126" t="s">
        <v>941</v>
      </c>
    </row>
    <row r="309" spans="1:12">
      <c r="A309" s="103">
        <v>1</v>
      </c>
      <c r="B309" s="69" t="str">
        <f>'BRYŁA A'!C38</f>
        <v>Klatka schodowa</v>
      </c>
      <c r="C309" s="97" t="s">
        <v>1043</v>
      </c>
      <c r="D309" s="97"/>
      <c r="E309" s="97"/>
      <c r="F309" s="97"/>
      <c r="G309" s="97"/>
      <c r="H309" s="97">
        <f>J309</f>
        <v>29.02</v>
      </c>
      <c r="I309" s="97"/>
      <c r="J309" s="93">
        <v>29.02</v>
      </c>
    </row>
    <row r="310" spans="1:12">
      <c r="A310" s="103">
        <v>2</v>
      </c>
      <c r="B310" s="69" t="str">
        <f>'BRYŁA A'!C39</f>
        <v>Klatka schodowa - przy windzie</v>
      </c>
      <c r="C310" s="97" t="s">
        <v>1043</v>
      </c>
      <c r="D310" s="97"/>
      <c r="E310" s="97"/>
      <c r="F310" s="97"/>
      <c r="G310" s="97"/>
      <c r="H310" s="97">
        <f>J310</f>
        <v>38.01</v>
      </c>
      <c r="I310" s="97"/>
      <c r="J310" s="106">
        <v>38.01</v>
      </c>
      <c r="L310">
        <f>J310</f>
        <v>38.01</v>
      </c>
    </row>
    <row r="311" spans="1:12">
      <c r="A311" s="103">
        <v>3</v>
      </c>
      <c r="B311" s="69" t="str">
        <f>'BRYŁA A'!C40</f>
        <v>Winda</v>
      </c>
      <c r="C311" s="97" t="s">
        <v>1043</v>
      </c>
      <c r="D311" s="97"/>
      <c r="E311" s="97"/>
      <c r="F311" s="97"/>
      <c r="G311" s="97">
        <f>J311</f>
        <v>5.05</v>
      </c>
      <c r="H311" s="97"/>
      <c r="I311" s="97"/>
      <c r="J311" s="106">
        <v>5.05</v>
      </c>
    </row>
    <row r="312" spans="1:12">
      <c r="A312" s="103">
        <v>4</v>
      </c>
      <c r="B312" s="69" t="str">
        <f>'BRYŁA A'!C41</f>
        <v>Sekretariat</v>
      </c>
      <c r="C312" s="97" t="s">
        <v>1043</v>
      </c>
      <c r="D312" s="97"/>
      <c r="E312" s="97"/>
      <c r="F312" s="97"/>
      <c r="G312" s="104">
        <f>J312</f>
        <v>39.17</v>
      </c>
      <c r="H312" s="97"/>
      <c r="I312" s="97"/>
      <c r="J312" s="106">
        <v>39.17</v>
      </c>
      <c r="L312">
        <f>J312</f>
        <v>39.17</v>
      </c>
    </row>
    <row r="313" spans="1:12">
      <c r="A313" s="103">
        <v>5</v>
      </c>
      <c r="B313" s="69" t="str">
        <f>'BRYŁA A'!C74</f>
        <v>Klatka schodowa</v>
      </c>
      <c r="C313" s="97" t="s">
        <v>1043</v>
      </c>
      <c r="D313" s="97"/>
      <c r="E313" s="97"/>
      <c r="F313" s="97"/>
      <c r="G313" s="97"/>
      <c r="H313" s="97">
        <f t="shared" ref="H313:H319" si="52">J313</f>
        <v>29.02</v>
      </c>
      <c r="I313" s="97"/>
      <c r="J313" s="106">
        <v>29.02</v>
      </c>
    </row>
    <row r="314" spans="1:12">
      <c r="A314" s="103">
        <v>6</v>
      </c>
      <c r="B314" s="69" t="str">
        <f>'BRYŁA A'!C75</f>
        <v>Klatka schodowa - przy windzie</v>
      </c>
      <c r="C314" s="97" t="s">
        <v>1043</v>
      </c>
      <c r="D314" s="97"/>
      <c r="E314" s="97"/>
      <c r="F314" s="97"/>
      <c r="G314" s="97"/>
      <c r="H314" s="97">
        <f t="shared" si="52"/>
        <v>38.01</v>
      </c>
      <c r="I314" s="97"/>
      <c r="J314" s="106">
        <v>38.01</v>
      </c>
      <c r="L314">
        <f>J314</f>
        <v>38.01</v>
      </c>
    </row>
    <row r="315" spans="1:12">
      <c r="A315" s="103">
        <v>7</v>
      </c>
      <c r="B315" s="69" t="str">
        <f>'BRYŁA A'!C118</f>
        <v>Klatka schodowa KL1</v>
      </c>
      <c r="C315" s="97" t="s">
        <v>1044</v>
      </c>
      <c r="D315" s="97"/>
      <c r="E315" s="97"/>
      <c r="F315" s="97"/>
      <c r="G315" s="97"/>
      <c r="H315" s="97">
        <f t="shared" si="52"/>
        <v>32.020000000000003</v>
      </c>
      <c r="I315" s="97"/>
      <c r="J315" s="106">
        <v>32.020000000000003</v>
      </c>
    </row>
    <row r="316" spans="1:12">
      <c r="A316" s="103">
        <v>8</v>
      </c>
      <c r="B316" s="69" t="str">
        <f>'BRYŁA A'!C119</f>
        <v>Korytarz przy pomieszczeniu lekarzy</v>
      </c>
      <c r="C316" s="97" t="s">
        <v>1044</v>
      </c>
      <c r="D316" s="97"/>
      <c r="E316" s="97"/>
      <c r="F316" s="97"/>
      <c r="G316" s="97"/>
      <c r="H316" s="97">
        <f t="shared" si="52"/>
        <v>26.3</v>
      </c>
      <c r="I316" s="97"/>
      <c r="J316" s="106">
        <v>26.3</v>
      </c>
      <c r="L316">
        <f>J316</f>
        <v>26.3</v>
      </c>
    </row>
    <row r="317" spans="1:12">
      <c r="A317" s="103">
        <v>9</v>
      </c>
      <c r="B317" s="69" t="str">
        <f>'BRYŁA A'!$C$167</f>
        <v>Klatka schodowa - KL1</v>
      </c>
      <c r="C317" s="97" t="s">
        <v>1044</v>
      </c>
      <c r="D317" s="97"/>
      <c r="E317" s="97"/>
      <c r="F317" s="97"/>
      <c r="G317" s="97"/>
      <c r="H317" s="97">
        <f t="shared" si="52"/>
        <v>32.020000000000003</v>
      </c>
      <c r="I317" s="97"/>
      <c r="J317" s="106">
        <v>32.020000000000003</v>
      </c>
    </row>
    <row r="318" spans="1:12">
      <c r="A318" s="103">
        <v>10</v>
      </c>
      <c r="B318" s="69" t="s">
        <v>42</v>
      </c>
      <c r="C318" s="97" t="s">
        <v>1043</v>
      </c>
      <c r="D318" s="97"/>
      <c r="E318" s="97"/>
      <c r="F318" s="97"/>
      <c r="G318" s="97"/>
      <c r="H318" s="97">
        <f t="shared" si="52"/>
        <v>38.01</v>
      </c>
      <c r="I318" s="97"/>
      <c r="J318" s="106">
        <v>38.01</v>
      </c>
      <c r="L318">
        <f>J318</f>
        <v>38.01</v>
      </c>
    </row>
    <row r="319" spans="1:12">
      <c r="A319" s="103">
        <v>11</v>
      </c>
      <c r="B319" s="69" t="s">
        <v>41</v>
      </c>
      <c r="C319" s="97" t="s">
        <v>1043</v>
      </c>
      <c r="D319" s="97"/>
      <c r="E319" s="97"/>
      <c r="F319" s="97"/>
      <c r="G319" s="97"/>
      <c r="H319" s="97">
        <f t="shared" si="52"/>
        <v>29.02</v>
      </c>
      <c r="I319" s="97"/>
      <c r="J319" s="106">
        <v>29.02</v>
      </c>
    </row>
    <row r="320" spans="1:12">
      <c r="A320" s="103"/>
      <c r="B320" s="105" t="s">
        <v>913</v>
      </c>
      <c r="C320" s="69"/>
      <c r="D320" s="106"/>
      <c r="E320" s="106"/>
      <c r="F320" s="106"/>
      <c r="G320" s="106">
        <f>SUM(G309:G319)</f>
        <v>44.22</v>
      </c>
      <c r="H320" s="106">
        <f>SUM(H309:H319)</f>
        <v>291.43</v>
      </c>
      <c r="I320" s="106"/>
      <c r="J320" s="97"/>
    </row>
    <row r="321" spans="1:12">
      <c r="A321" s="185" t="s">
        <v>1045</v>
      </c>
      <c r="B321" s="185"/>
      <c r="C321" s="185"/>
      <c r="D321" s="185"/>
      <c r="E321" s="185"/>
      <c r="F321" s="185"/>
      <c r="G321" s="185"/>
      <c r="H321" s="105"/>
      <c r="I321" s="105"/>
      <c r="J321" s="106">
        <f>SUM(J309:J320)</f>
        <v>335.65</v>
      </c>
    </row>
    <row r="324" spans="1:12">
      <c r="A324" t="s">
        <v>1046</v>
      </c>
    </row>
    <row r="326" spans="1:12">
      <c r="A326" s="93" t="s">
        <v>303</v>
      </c>
      <c r="B326" s="93" t="s">
        <v>304</v>
      </c>
      <c r="C326" s="93" t="s">
        <v>1023</v>
      </c>
      <c r="D326" s="93" t="s">
        <v>1024</v>
      </c>
      <c r="E326" s="93" t="s">
        <v>1025</v>
      </c>
      <c r="F326" s="93" t="s">
        <v>1026</v>
      </c>
      <c r="G326" s="93" t="s">
        <v>1027</v>
      </c>
      <c r="H326" s="93" t="s">
        <v>1028</v>
      </c>
      <c r="I326" s="93" t="s">
        <v>1029</v>
      </c>
      <c r="J326" s="93" t="s">
        <v>941</v>
      </c>
    </row>
    <row r="327" spans="1:12">
      <c r="A327" s="103">
        <v>1</v>
      </c>
      <c r="B327" s="69" t="str">
        <f>'BRYŁA A'!C215</f>
        <v>komunikacja</v>
      </c>
      <c r="C327" s="97" t="s">
        <v>198</v>
      </c>
      <c r="D327" s="69"/>
      <c r="E327" s="119"/>
      <c r="F327" s="69"/>
      <c r="G327" s="69"/>
      <c r="H327" s="69"/>
      <c r="I327" s="97">
        <f>J327</f>
        <v>139.63999999999999</v>
      </c>
      <c r="J327" s="97">
        <v>139.63999999999999</v>
      </c>
      <c r="L327">
        <f>I327</f>
        <v>139.63999999999999</v>
      </c>
    </row>
    <row r="328" spans="1:12">
      <c r="A328" s="103">
        <v>2</v>
      </c>
      <c r="B328" s="69" t="str">
        <f>'BRYŁA A'!C216</f>
        <v>magazyn rzeczy chorych</v>
      </c>
      <c r="C328" s="97" t="s">
        <v>200</v>
      </c>
      <c r="D328" s="69"/>
      <c r="E328" s="119"/>
      <c r="F328" s="69"/>
      <c r="G328" s="104">
        <f>J328</f>
        <v>16.239999999999998</v>
      </c>
      <c r="H328" s="69"/>
      <c r="I328" s="69"/>
      <c r="J328" s="97">
        <v>16.239999999999998</v>
      </c>
    </row>
    <row r="329" spans="1:12">
      <c r="A329" s="103">
        <v>1</v>
      </c>
      <c r="B329" s="69" t="str">
        <f>'BRYŁA A'!C217</f>
        <v>biuro mag. rzeczy chorych</v>
      </c>
      <c r="C329" s="97" t="s">
        <v>202</v>
      </c>
      <c r="D329" s="97"/>
      <c r="E329" s="97"/>
      <c r="F329" s="97"/>
      <c r="G329" s="104">
        <f>J329</f>
        <v>8.32</v>
      </c>
      <c r="H329" s="97"/>
      <c r="I329" s="97"/>
      <c r="J329" s="97">
        <v>8.32</v>
      </c>
    </row>
    <row r="330" spans="1:12">
      <c r="A330" s="103">
        <v>2</v>
      </c>
      <c r="B330" s="69" t="str">
        <f>'BRYŁA A'!C218</f>
        <v>węzeł sanitarny dla mężczyzn</v>
      </c>
      <c r="C330" s="97" t="s">
        <v>204</v>
      </c>
      <c r="D330" s="97"/>
      <c r="E330" s="97"/>
      <c r="F330" s="97"/>
      <c r="G330" s="97">
        <f>J330</f>
        <v>9.57</v>
      </c>
      <c r="H330" s="97"/>
      <c r="I330" s="97"/>
      <c r="J330" s="97">
        <v>9.57</v>
      </c>
    </row>
    <row r="331" spans="1:12">
      <c r="A331" s="103">
        <v>3</v>
      </c>
      <c r="B331" s="69" t="str">
        <f>'BRYŁA A'!C219</f>
        <v>szatnia męska personelu</v>
      </c>
      <c r="C331" s="97" t="s">
        <v>206</v>
      </c>
      <c r="D331" s="97"/>
      <c r="E331" s="97"/>
      <c r="F331" s="97"/>
      <c r="G331" s="97">
        <f>J331</f>
        <v>17.87</v>
      </c>
      <c r="H331" s="97"/>
      <c r="I331" s="97"/>
      <c r="J331" s="97">
        <v>17.87</v>
      </c>
    </row>
    <row r="332" spans="1:12">
      <c r="A332" s="103">
        <v>4</v>
      </c>
      <c r="B332" s="69" t="str">
        <f>'BRYŁA A'!C220</f>
        <v>magazyn kasacyjny</v>
      </c>
      <c r="C332" s="97" t="s">
        <v>208</v>
      </c>
      <c r="D332" s="97"/>
      <c r="E332" s="97"/>
      <c r="F332" s="97"/>
      <c r="G332" s="97"/>
      <c r="H332" s="97"/>
      <c r="I332" s="97">
        <f>J332</f>
        <v>41.97</v>
      </c>
      <c r="J332" s="97">
        <v>41.97</v>
      </c>
    </row>
    <row r="333" spans="1:12">
      <c r="A333" s="103">
        <v>5</v>
      </c>
      <c r="B333" s="69" t="str">
        <f>'BRYŁA A'!C221</f>
        <v>szatnia damska personelu</v>
      </c>
      <c r="C333" s="97" t="s">
        <v>210</v>
      </c>
      <c r="D333" s="97"/>
      <c r="E333" s="97"/>
      <c r="F333" s="97"/>
      <c r="G333" s="97">
        <f t="shared" ref="G333:G340" si="53">J333</f>
        <v>28.19</v>
      </c>
      <c r="H333" s="97"/>
      <c r="I333" s="97"/>
      <c r="J333" s="97">
        <v>28.19</v>
      </c>
    </row>
    <row r="334" spans="1:12">
      <c r="A334" s="103">
        <v>6</v>
      </c>
      <c r="B334" s="69" t="str">
        <f>'BRYŁA A'!C222</f>
        <v>węzeł sanitarny dla kobiet</v>
      </c>
      <c r="C334" s="97" t="s">
        <v>212</v>
      </c>
      <c r="D334" s="97"/>
      <c r="E334" s="97"/>
      <c r="F334" s="97"/>
      <c r="G334" s="97">
        <f t="shared" si="53"/>
        <v>13.55</v>
      </c>
      <c r="H334" s="97"/>
      <c r="I334" s="97"/>
      <c r="J334" s="97">
        <v>13.55</v>
      </c>
    </row>
    <row r="335" spans="1:12">
      <c r="A335" s="103">
        <v>7</v>
      </c>
      <c r="B335" s="69" t="str">
        <f>'BRYŁA A'!C223</f>
        <v>szatnia damska personelu</v>
      </c>
      <c r="C335" s="97" t="s">
        <v>214</v>
      </c>
      <c r="D335" s="97"/>
      <c r="E335" s="97"/>
      <c r="F335" s="97"/>
      <c r="G335" s="97">
        <f t="shared" si="53"/>
        <v>28.19</v>
      </c>
      <c r="H335" s="97"/>
      <c r="I335" s="97"/>
      <c r="J335" s="97">
        <v>28.19</v>
      </c>
    </row>
    <row r="336" spans="1:12">
      <c r="A336" s="103">
        <v>8</v>
      </c>
      <c r="B336" s="69" t="str">
        <f>'BRYŁA A'!C224</f>
        <v>węzeł sanitarny dla kobiet</v>
      </c>
      <c r="C336" s="97" t="s">
        <v>215</v>
      </c>
      <c r="D336" s="97"/>
      <c r="E336" s="97"/>
      <c r="F336" s="97"/>
      <c r="G336" s="97">
        <f t="shared" si="53"/>
        <v>14.08</v>
      </c>
      <c r="H336" s="97"/>
      <c r="I336" s="97"/>
      <c r="J336" s="97">
        <v>14.08</v>
      </c>
    </row>
    <row r="337" spans="1:12">
      <c r="A337" s="103">
        <v>9</v>
      </c>
      <c r="B337" s="69" t="str">
        <f>'BRYŁA A'!C225</f>
        <v>szatnia męska personelu</v>
      </c>
      <c r="C337" s="97" t="s">
        <v>216</v>
      </c>
      <c r="D337" s="97"/>
      <c r="E337" s="97"/>
      <c r="F337" s="97"/>
      <c r="G337" s="97">
        <f t="shared" si="53"/>
        <v>23.52</v>
      </c>
      <c r="H337" s="97"/>
      <c r="I337" s="97"/>
      <c r="J337" s="97">
        <v>23.52</v>
      </c>
    </row>
    <row r="338" spans="1:12">
      <c r="A338" s="103">
        <v>10</v>
      </c>
      <c r="B338" s="69" t="str">
        <f>'BRYŁA A'!C226</f>
        <v>węzeł sanitarny dla mężczyzn</v>
      </c>
      <c r="C338" s="97" t="s">
        <v>217</v>
      </c>
      <c r="D338" s="97"/>
      <c r="E338" s="97"/>
      <c r="F338" s="97"/>
      <c r="G338" s="97">
        <f t="shared" si="53"/>
        <v>11.16</v>
      </c>
      <c r="H338" s="97"/>
      <c r="I338" s="97"/>
      <c r="J338" s="97">
        <v>11.16</v>
      </c>
    </row>
    <row r="339" spans="1:12">
      <c r="A339" s="103">
        <v>11</v>
      </c>
      <c r="B339" s="69" t="str">
        <f>'BRYŁA A'!C227</f>
        <v>szatnia damska personelu</v>
      </c>
      <c r="C339" s="97" t="s">
        <v>218</v>
      </c>
      <c r="D339" s="97"/>
      <c r="E339" s="97"/>
      <c r="F339" s="97"/>
      <c r="G339" s="97">
        <f t="shared" si="53"/>
        <v>28.19</v>
      </c>
      <c r="H339" s="97"/>
      <c r="I339" s="97"/>
      <c r="J339" s="97">
        <v>28.19</v>
      </c>
    </row>
    <row r="340" spans="1:12">
      <c r="A340" s="103">
        <v>12</v>
      </c>
      <c r="B340" s="69" t="str">
        <f>'BRYŁA A'!C228</f>
        <v>węzeł sanitarny dla kobiet</v>
      </c>
      <c r="C340" s="97" t="s">
        <v>219</v>
      </c>
      <c r="D340" s="97"/>
      <c r="E340" s="97"/>
      <c r="F340" s="97"/>
      <c r="G340" s="97">
        <f t="shared" si="53"/>
        <v>14.08</v>
      </c>
      <c r="H340" s="97"/>
      <c r="I340" s="97"/>
      <c r="J340" s="97">
        <v>14.08</v>
      </c>
    </row>
    <row r="341" spans="1:12">
      <c r="A341" s="103">
        <v>13</v>
      </c>
      <c r="B341" s="69" t="str">
        <f>'BRYŁA A'!C229</f>
        <v>pomieszczenie techniczne</v>
      </c>
      <c r="C341" s="97" t="s">
        <v>220</v>
      </c>
      <c r="D341" s="97"/>
      <c r="E341" s="97"/>
      <c r="F341" s="97"/>
      <c r="G341" s="97"/>
      <c r="H341" s="97"/>
      <c r="I341" s="97">
        <f>J341</f>
        <v>2.78</v>
      </c>
      <c r="J341" s="97">
        <v>2.78</v>
      </c>
    </row>
    <row r="342" spans="1:12">
      <c r="A342" s="103">
        <v>14</v>
      </c>
      <c r="B342" s="69" t="str">
        <f>'BRYŁA A'!C231</f>
        <v>magazyn czystej bielizny</v>
      </c>
      <c r="C342" s="97" t="s">
        <v>224</v>
      </c>
      <c r="D342" s="97"/>
      <c r="E342" s="97"/>
      <c r="F342" s="97"/>
      <c r="G342" s="98">
        <f>J342</f>
        <v>16.760000000000002</v>
      </c>
      <c r="H342" s="97"/>
      <c r="I342" s="97"/>
      <c r="J342" s="97">
        <v>16.760000000000002</v>
      </c>
    </row>
    <row r="343" spans="1:12">
      <c r="A343" s="103">
        <v>15</v>
      </c>
      <c r="B343" s="69" t="str">
        <f>'BRYŁA A'!C232</f>
        <v>biuro magazynu czystej bielizny</v>
      </c>
      <c r="C343" s="97" t="s">
        <v>226</v>
      </c>
      <c r="D343" s="97"/>
      <c r="E343" s="97"/>
      <c r="F343" s="97"/>
      <c r="G343" s="97">
        <f>J343</f>
        <v>7.71</v>
      </c>
      <c r="H343" s="97"/>
      <c r="I343" s="97"/>
      <c r="J343" s="97">
        <v>7.71</v>
      </c>
    </row>
    <row r="344" spans="1:12">
      <c r="A344" s="103">
        <v>16</v>
      </c>
      <c r="B344" s="69" t="str">
        <f>'BRYŁA A'!C233</f>
        <v>komunikacja</v>
      </c>
      <c r="C344" s="97" t="s">
        <v>228</v>
      </c>
      <c r="D344" s="97"/>
      <c r="E344" s="97"/>
      <c r="F344" s="97"/>
      <c r="G344" s="97"/>
      <c r="H344" s="97"/>
      <c r="I344" s="97">
        <f>J344</f>
        <v>12.04</v>
      </c>
      <c r="J344" s="97">
        <v>12.04</v>
      </c>
      <c r="L344">
        <f>J344</f>
        <v>12.04</v>
      </c>
    </row>
    <row r="345" spans="1:12">
      <c r="A345" s="103">
        <v>17</v>
      </c>
      <c r="B345" s="112" t="str">
        <f>'BRYŁA A'!C234</f>
        <v>magazyn brudnej bielizny</v>
      </c>
      <c r="C345" s="97" t="s">
        <v>229</v>
      </c>
      <c r="D345" s="113"/>
      <c r="E345" s="113"/>
      <c r="F345" s="73"/>
      <c r="G345" s="100"/>
      <c r="H345" s="100">
        <f>J345</f>
        <v>10.47</v>
      </c>
      <c r="I345" s="100"/>
      <c r="J345" s="113">
        <v>10.47</v>
      </c>
    </row>
    <row r="346" spans="1:12">
      <c r="A346" s="77"/>
      <c r="B346" s="127" t="s">
        <v>913</v>
      </c>
      <c r="C346" s="112"/>
      <c r="D346" s="128"/>
      <c r="E346" s="128"/>
      <c r="F346" s="122"/>
      <c r="G346" s="122">
        <f>SUM(G327:G345)</f>
        <v>237.43</v>
      </c>
      <c r="H346" s="122">
        <f>SUM(H327:H345)</f>
        <v>10.47</v>
      </c>
      <c r="I346" s="122">
        <f>SUM(I327:I345)</f>
        <v>196.42999999999998</v>
      </c>
      <c r="J346" s="129"/>
    </row>
    <row r="347" spans="1:12">
      <c r="A347" s="183" t="s">
        <v>1047</v>
      </c>
      <c r="B347" s="183"/>
      <c r="C347" s="183"/>
      <c r="D347" s="183"/>
      <c r="E347" s="183"/>
      <c r="F347" s="183"/>
      <c r="G347" s="183"/>
      <c r="H347" s="110"/>
      <c r="I347" s="110"/>
      <c r="J347" s="130">
        <f>SUM(J327:J346)</f>
        <v>444.33</v>
      </c>
    </row>
    <row r="353" spans="1:10">
      <c r="A353" s="93" t="s">
        <v>303</v>
      </c>
      <c r="B353" s="94" t="s">
        <v>304</v>
      </c>
      <c r="C353" s="95" t="s">
        <v>1023</v>
      </c>
      <c r="D353" s="94" t="s">
        <v>1024</v>
      </c>
      <c r="E353" s="94" t="s">
        <v>1025</v>
      </c>
      <c r="F353" s="94" t="s">
        <v>1026</v>
      </c>
      <c r="G353" s="94" t="s">
        <v>1027</v>
      </c>
      <c r="H353" s="94" t="s">
        <v>1028</v>
      </c>
      <c r="I353" s="94" t="s">
        <v>1029</v>
      </c>
      <c r="J353" s="94" t="s">
        <v>941</v>
      </c>
    </row>
    <row r="354" spans="1:10">
      <c r="A354" s="103">
        <v>1</v>
      </c>
      <c r="B354" s="69" t="str">
        <f>'BRYŁA A'!C236</f>
        <v>korytarz z aneksem do mycia wózków</v>
      </c>
      <c r="C354" s="97" t="s">
        <v>232</v>
      </c>
      <c r="D354" s="97"/>
      <c r="E354" s="97"/>
      <c r="F354" s="97"/>
      <c r="G354" s="97"/>
      <c r="H354" s="142">
        <f>J354</f>
        <v>20.85</v>
      </c>
      <c r="I354" s="97"/>
      <c r="J354" s="97">
        <v>20.85</v>
      </c>
    </row>
    <row r="355" spans="1:10">
      <c r="A355" s="103">
        <v>2</v>
      </c>
      <c r="B355" s="69" t="str">
        <f>'BRYŁA A'!C237</f>
        <v>pomieszczenie pro morte</v>
      </c>
      <c r="C355" s="97" t="s">
        <v>234</v>
      </c>
      <c r="D355" s="97"/>
      <c r="E355" s="97"/>
      <c r="F355" s="97"/>
      <c r="G355" s="151">
        <f>J355</f>
        <v>6.72</v>
      </c>
      <c r="H355" s="97"/>
      <c r="I355" s="97"/>
      <c r="J355" s="97">
        <v>6.72</v>
      </c>
    </row>
    <row r="356" spans="1:10">
      <c r="A356" s="103">
        <v>3</v>
      </c>
      <c r="B356" s="69" t="str">
        <f>'BRYŁA A'!C238</f>
        <v>pomieszczenie chłodni</v>
      </c>
      <c r="C356" s="97" t="s">
        <v>236</v>
      </c>
      <c r="D356" s="97"/>
      <c r="E356" s="97"/>
      <c r="F356" s="97"/>
      <c r="G356" s="151">
        <f>J356</f>
        <v>19.32</v>
      </c>
      <c r="H356" s="97"/>
      <c r="I356" s="97"/>
      <c r="J356" s="97">
        <v>19.32</v>
      </c>
    </row>
    <row r="357" spans="1:10">
      <c r="A357" s="103">
        <v>4</v>
      </c>
      <c r="B357" s="69" t="str">
        <f>'BRYŁA A'!C239</f>
        <v>pomieszczenie techniczne</v>
      </c>
      <c r="C357" s="97" t="s">
        <v>238</v>
      </c>
      <c r="D357" s="97"/>
      <c r="E357" s="97"/>
      <c r="F357" s="97"/>
      <c r="G357" s="97"/>
      <c r="H357" s="142">
        <f>J357</f>
        <v>1.36</v>
      </c>
      <c r="I357" s="97"/>
      <c r="J357" s="97">
        <v>1.36</v>
      </c>
    </row>
    <row r="358" spans="1:10">
      <c r="A358" s="103">
        <v>5</v>
      </c>
      <c r="B358" s="69" t="str">
        <f>'BRYŁA A'!C240</f>
        <v>pomieszczenie mycia i ubierania zwłok</v>
      </c>
      <c r="C358" s="97" t="s">
        <v>239</v>
      </c>
      <c r="D358" s="97"/>
      <c r="E358" s="97"/>
      <c r="F358" s="97"/>
      <c r="G358" s="151">
        <f>J358</f>
        <v>15.28</v>
      </c>
      <c r="H358" s="97"/>
      <c r="I358" s="97"/>
      <c r="J358" s="97">
        <v>15.28</v>
      </c>
    </row>
    <row r="359" spans="1:10">
      <c r="A359" s="103">
        <v>6</v>
      </c>
      <c r="B359" s="69" t="str">
        <f>'BRYŁA A'!C241</f>
        <v>śluza umywalkowa</v>
      </c>
      <c r="C359" s="97" t="s">
        <v>241</v>
      </c>
      <c r="D359" s="97"/>
      <c r="E359" s="97"/>
      <c r="F359" s="97"/>
      <c r="G359" s="142">
        <f>J359</f>
        <v>2.89</v>
      </c>
      <c r="H359" s="97"/>
      <c r="I359" s="97"/>
      <c r="J359" s="97">
        <v>2.89</v>
      </c>
    </row>
    <row r="360" spans="1:10">
      <c r="A360" s="103">
        <v>7</v>
      </c>
      <c r="B360" s="69" t="str">
        <f>'BRYŁA A'!C242</f>
        <v>pom. wydawania zwłok</v>
      </c>
      <c r="C360" s="97" t="s">
        <v>243</v>
      </c>
      <c r="D360" s="97"/>
      <c r="E360" s="97"/>
      <c r="F360" s="97"/>
      <c r="G360" s="142">
        <f>J360</f>
        <v>10.83</v>
      </c>
      <c r="H360" s="97"/>
      <c r="I360" s="97"/>
      <c r="J360" s="97">
        <v>10.83</v>
      </c>
    </row>
    <row r="361" spans="1:10">
      <c r="A361" s="103">
        <v>8</v>
      </c>
      <c r="B361" s="69" t="str">
        <f>'BRYŁA A'!C243</f>
        <v>WC dla odbierających zwłoki</v>
      </c>
      <c r="C361" s="97" t="s">
        <v>245</v>
      </c>
      <c r="D361" s="97"/>
      <c r="E361" s="97"/>
      <c r="F361" s="97"/>
      <c r="G361" s="142">
        <f>J361</f>
        <v>2.82</v>
      </c>
      <c r="H361" s="97"/>
      <c r="I361" s="97"/>
      <c r="J361" s="97">
        <v>2.82</v>
      </c>
    </row>
    <row r="362" spans="1:10">
      <c r="A362" s="103">
        <v>9</v>
      </c>
      <c r="B362" s="69" t="str">
        <f>'BRYŁA A'!C244</f>
        <v>pomieszczenie administracyjno - socjalne</v>
      </c>
      <c r="C362" s="97" t="s">
        <v>247</v>
      </c>
      <c r="D362" s="97"/>
      <c r="E362" s="97"/>
      <c r="F362" s="97"/>
      <c r="G362" s="104">
        <f>J362</f>
        <v>11.32</v>
      </c>
      <c r="H362" s="97"/>
      <c r="I362" s="97"/>
      <c r="J362" s="97">
        <v>11.32</v>
      </c>
    </row>
    <row r="363" spans="1:10">
      <c r="A363" s="103">
        <v>10</v>
      </c>
      <c r="B363" s="69" t="str">
        <f>'BRYŁA A'!C245</f>
        <v>komunikacja</v>
      </c>
      <c r="C363" s="97" t="s">
        <v>249</v>
      </c>
      <c r="D363" s="97"/>
      <c r="E363" s="97"/>
      <c r="F363" s="97"/>
      <c r="G363" s="97"/>
      <c r="H363" s="97"/>
      <c r="I363" s="97">
        <f>J363</f>
        <v>11.97</v>
      </c>
      <c r="J363" s="97">
        <v>11.97</v>
      </c>
    </row>
    <row r="364" spans="1:10">
      <c r="A364" s="103">
        <v>11</v>
      </c>
      <c r="B364" s="69" t="str">
        <f>'BRYŁA A'!C246</f>
        <v>szatnia odzieży roboczej</v>
      </c>
      <c r="C364" s="97" t="s">
        <v>250</v>
      </c>
      <c r="D364" s="97"/>
      <c r="E364" s="97"/>
      <c r="F364" s="97"/>
      <c r="G364" s="104">
        <f>J364</f>
        <v>5.5</v>
      </c>
      <c r="H364" s="97"/>
      <c r="I364" s="97"/>
      <c r="J364" s="97">
        <v>5.5</v>
      </c>
    </row>
    <row r="365" spans="1:10">
      <c r="A365" s="103">
        <v>12</v>
      </c>
      <c r="B365" s="69" t="str">
        <f>'BRYŁA A'!C247</f>
        <v>węzeł sanitarny</v>
      </c>
      <c r="C365" s="97" t="s">
        <v>252</v>
      </c>
      <c r="D365" s="97"/>
      <c r="E365" s="97"/>
      <c r="F365" s="97"/>
      <c r="G365" s="142">
        <f>J365</f>
        <v>7.37</v>
      </c>
      <c r="H365" s="97"/>
      <c r="I365" s="97"/>
      <c r="J365" s="97">
        <v>7.37</v>
      </c>
    </row>
    <row r="366" spans="1:10">
      <c r="A366" s="103">
        <v>13</v>
      </c>
      <c r="B366" s="69" t="str">
        <f>'BRYŁA A'!C248</f>
        <v>szatnia odzieży własnej</v>
      </c>
      <c r="C366" s="97" t="s">
        <v>254</v>
      </c>
      <c r="D366" s="97"/>
      <c r="E366" s="97"/>
      <c r="F366" s="97"/>
      <c r="G366" s="142">
        <f>J366</f>
        <v>5.58</v>
      </c>
      <c r="H366" s="97"/>
      <c r="I366" s="97"/>
      <c r="J366" s="97">
        <v>5.58</v>
      </c>
    </row>
    <row r="367" spans="1:10">
      <c r="A367" s="103">
        <v>14</v>
      </c>
      <c r="B367" s="69" t="str">
        <f>'BRYŁA A'!C249</f>
        <v>klatka schodowa</v>
      </c>
      <c r="C367" s="97" t="s">
        <v>256</v>
      </c>
      <c r="D367" s="97"/>
      <c r="E367" s="97"/>
      <c r="F367" s="97"/>
      <c r="G367" s="97"/>
      <c r="H367" s="97"/>
      <c r="I367" s="97">
        <f>J367</f>
        <v>8.6</v>
      </c>
      <c r="J367" s="97">
        <v>8.6</v>
      </c>
    </row>
    <row r="368" spans="1:10">
      <c r="A368" s="120"/>
      <c r="B368" s="121" t="s">
        <v>913</v>
      </c>
      <c r="C368" s="112"/>
      <c r="D368" s="122"/>
      <c r="E368" s="122"/>
      <c r="F368" s="122"/>
      <c r="G368" s="122">
        <f>SUM(G354:G367)</f>
        <v>87.63000000000001</v>
      </c>
      <c r="H368" s="122">
        <f>SUM(H354:H367)</f>
        <v>22.21</v>
      </c>
      <c r="I368" s="122">
        <f>SUM(I354:I367)</f>
        <v>20.57</v>
      </c>
      <c r="J368" s="112"/>
    </row>
    <row r="369" spans="1:12">
      <c r="A369" s="183" t="s">
        <v>1048</v>
      </c>
      <c r="B369" s="183"/>
      <c r="C369" s="183"/>
      <c r="D369" s="183"/>
      <c r="E369" s="183"/>
      <c r="F369" s="183"/>
      <c r="G369" s="183"/>
      <c r="H369" s="110"/>
      <c r="I369" s="110"/>
      <c r="J369" s="94">
        <f>SUM(J354:J368)</f>
        <v>130.41</v>
      </c>
    </row>
    <row r="373" spans="1:12">
      <c r="A373" t="s">
        <v>1049</v>
      </c>
    </row>
    <row r="375" spans="1:12" ht="15" thickBot="1">
      <c r="A375" s="93" t="s">
        <v>303</v>
      </c>
      <c r="B375" s="94" t="s">
        <v>304</v>
      </c>
      <c r="C375" s="95" t="s">
        <v>1023</v>
      </c>
      <c r="D375" s="94" t="s">
        <v>1024</v>
      </c>
      <c r="E375" s="94" t="s">
        <v>1025</v>
      </c>
      <c r="F375" s="94" t="s">
        <v>1026</v>
      </c>
      <c r="G375" s="94" t="s">
        <v>1027</v>
      </c>
      <c r="H375" s="94" t="s">
        <v>1028</v>
      </c>
      <c r="I375" s="94" t="s">
        <v>1029</v>
      </c>
      <c r="J375" s="96" t="s">
        <v>941</v>
      </c>
    </row>
    <row r="376" spans="1:12" s="53" customFormat="1" ht="15" thickBot="1">
      <c r="A376" s="103">
        <v>1</v>
      </c>
      <c r="B376" s="140" t="s">
        <v>384</v>
      </c>
      <c r="C376" s="141" t="s">
        <v>1101</v>
      </c>
      <c r="D376" s="106"/>
      <c r="E376" s="106"/>
      <c r="F376" s="106"/>
      <c r="G376" s="142">
        <v>30.25</v>
      </c>
      <c r="H376" s="106"/>
      <c r="I376" s="106"/>
      <c r="J376" s="97">
        <f t="shared" ref="J376:J385" si="54">SUM(G376:I376)</f>
        <v>30.25</v>
      </c>
    </row>
    <row r="377" spans="1:12" s="53" customFormat="1" ht="15" thickBot="1">
      <c r="A377" s="103">
        <v>2</v>
      </c>
      <c r="B377" s="140" t="s">
        <v>332</v>
      </c>
      <c r="C377" s="141" t="s">
        <v>1102</v>
      </c>
      <c r="D377" s="106"/>
      <c r="E377" s="106"/>
      <c r="F377" s="106"/>
      <c r="G377" s="142">
        <v>30.03</v>
      </c>
      <c r="H377" s="106"/>
      <c r="I377" s="106"/>
      <c r="J377" s="97">
        <f t="shared" si="54"/>
        <v>30.03</v>
      </c>
    </row>
    <row r="378" spans="1:12" s="53" customFormat="1" ht="15" thickBot="1">
      <c r="A378" s="103">
        <v>3</v>
      </c>
      <c r="B378" s="140" t="s">
        <v>387</v>
      </c>
      <c r="C378" s="141" t="s">
        <v>1103</v>
      </c>
      <c r="D378" s="106"/>
      <c r="E378" s="106"/>
      <c r="F378" s="106"/>
      <c r="G378" s="142">
        <v>16.37</v>
      </c>
      <c r="H378" s="106"/>
      <c r="I378" s="106"/>
      <c r="J378" s="97">
        <f t="shared" si="54"/>
        <v>16.37</v>
      </c>
    </row>
    <row r="379" spans="1:12" s="53" customFormat="1" ht="15" thickBot="1">
      <c r="A379" s="103">
        <v>4</v>
      </c>
      <c r="B379" s="140" t="s">
        <v>296</v>
      </c>
      <c r="C379" s="141" t="s">
        <v>1104</v>
      </c>
      <c r="D379" s="106"/>
      <c r="E379" s="106"/>
      <c r="F379" s="106"/>
      <c r="G379" s="142">
        <v>6.05</v>
      </c>
      <c r="H379" s="106"/>
      <c r="I379" s="106"/>
      <c r="J379" s="97">
        <f t="shared" si="54"/>
        <v>6.05</v>
      </c>
    </row>
    <row r="380" spans="1:12" s="53" customFormat="1" ht="15" thickBot="1">
      <c r="A380" s="103">
        <v>5</v>
      </c>
      <c r="B380" s="140" t="s">
        <v>390</v>
      </c>
      <c r="C380" s="141" t="s">
        <v>1105</v>
      </c>
      <c r="D380" s="106"/>
      <c r="E380" s="106"/>
      <c r="F380" s="106"/>
      <c r="G380" s="142">
        <v>3.76</v>
      </c>
      <c r="H380" s="106"/>
      <c r="I380" s="106"/>
      <c r="J380" s="97">
        <f t="shared" si="54"/>
        <v>3.76</v>
      </c>
    </row>
    <row r="381" spans="1:12" s="53" customFormat="1" ht="15" thickBot="1">
      <c r="A381" s="103">
        <v>6</v>
      </c>
      <c r="B381" s="140" t="s">
        <v>392</v>
      </c>
      <c r="C381" s="141" t="s">
        <v>1106</v>
      </c>
      <c r="D381" s="106"/>
      <c r="E381" s="106"/>
      <c r="F381" s="106"/>
      <c r="G381" s="142">
        <v>25.31</v>
      </c>
      <c r="H381" s="106"/>
      <c r="I381" s="106"/>
      <c r="J381" s="97">
        <f t="shared" si="54"/>
        <v>25.31</v>
      </c>
    </row>
    <row r="382" spans="1:12" s="53" customFormat="1" ht="15" thickBot="1">
      <c r="A382" s="103">
        <v>7</v>
      </c>
      <c r="B382" s="140" t="s">
        <v>199</v>
      </c>
      <c r="C382" s="141" t="s">
        <v>1107</v>
      </c>
      <c r="D382" s="106"/>
      <c r="E382" s="106"/>
      <c r="F382" s="106"/>
      <c r="G382" s="97"/>
      <c r="H382" s="97">
        <v>11.92</v>
      </c>
      <c r="I382" s="106"/>
      <c r="J382" s="97">
        <f t="shared" si="54"/>
        <v>11.92</v>
      </c>
      <c r="L382" s="53">
        <f>J382</f>
        <v>11.92</v>
      </c>
    </row>
    <row r="383" spans="1:12" s="53" customFormat="1" ht="15" thickBot="1">
      <c r="A383" s="103">
        <v>8</v>
      </c>
      <c r="B383" s="140" t="s">
        <v>296</v>
      </c>
      <c r="C383" s="141" t="s">
        <v>1108</v>
      </c>
      <c r="D383" s="106"/>
      <c r="E383" s="106"/>
      <c r="F383" s="106"/>
      <c r="G383" s="142">
        <v>5.26</v>
      </c>
      <c r="H383" s="106"/>
      <c r="I383" s="106"/>
      <c r="J383" s="97">
        <f t="shared" si="54"/>
        <v>5.26</v>
      </c>
    </row>
    <row r="384" spans="1:12" s="53" customFormat="1" ht="15" thickBot="1">
      <c r="A384" s="103">
        <v>9</v>
      </c>
      <c r="B384" s="140" t="s">
        <v>396</v>
      </c>
      <c r="C384" s="141" t="s">
        <v>1109</v>
      </c>
      <c r="D384" s="106"/>
      <c r="E384" s="106"/>
      <c r="F384" s="106"/>
      <c r="G384" s="142">
        <v>18.46</v>
      </c>
      <c r="H384" s="106"/>
      <c r="I384" s="106"/>
      <c r="J384" s="97">
        <f t="shared" si="54"/>
        <v>18.46</v>
      </c>
    </row>
    <row r="385" spans="1:12" s="53" customFormat="1" ht="15" thickBot="1">
      <c r="A385" s="103">
        <v>10</v>
      </c>
      <c r="B385" s="140" t="s">
        <v>397</v>
      </c>
      <c r="C385" s="141" t="s">
        <v>1110</v>
      </c>
      <c r="D385" s="106"/>
      <c r="E385" s="106"/>
      <c r="F385" s="106"/>
      <c r="G385" s="97"/>
      <c r="H385" s="106"/>
      <c r="I385" s="97">
        <v>59.4</v>
      </c>
      <c r="J385" s="97">
        <f t="shared" si="54"/>
        <v>59.4</v>
      </c>
      <c r="L385" s="53">
        <f>I385</f>
        <v>59.4</v>
      </c>
    </row>
    <row r="386" spans="1:12" ht="15" thickBot="1">
      <c r="A386" s="103">
        <v>11</v>
      </c>
      <c r="B386" s="69" t="str">
        <f>'BRYŁA A'!C253</f>
        <v>klatka schodowa</v>
      </c>
      <c r="C386" s="97" t="s">
        <v>258</v>
      </c>
      <c r="D386" s="97"/>
      <c r="E386" s="97"/>
      <c r="F386" s="97"/>
      <c r="G386" s="97"/>
      <c r="H386" s="97">
        <f>J386</f>
        <v>13.09</v>
      </c>
      <c r="I386" s="97"/>
      <c r="J386" s="97">
        <v>13.09</v>
      </c>
    </row>
    <row r="387" spans="1:12" ht="15" thickBot="1">
      <c r="A387" s="103">
        <v>12</v>
      </c>
      <c r="B387" s="69" t="str">
        <f>'BRYŁA A'!C254</f>
        <v>komunikacja</v>
      </c>
      <c r="C387" s="97" t="s">
        <v>259</v>
      </c>
      <c r="D387" s="97"/>
      <c r="E387" s="97"/>
      <c r="F387" s="97"/>
      <c r="G387" s="97"/>
      <c r="H387" s="97">
        <f>J387</f>
        <v>46.25</v>
      </c>
      <c r="I387" s="97"/>
      <c r="J387" s="97">
        <v>46.25</v>
      </c>
      <c r="L387">
        <f>H387</f>
        <v>46.25</v>
      </c>
    </row>
    <row r="388" spans="1:12" ht="15" thickBot="1">
      <c r="A388" s="103">
        <v>13</v>
      </c>
      <c r="B388" s="69" t="str">
        <f>'BRYŁA A'!C255</f>
        <v>poczekalnia z aneksem</v>
      </c>
      <c r="C388" s="97" t="s">
        <v>260</v>
      </c>
      <c r="D388" s="97"/>
      <c r="E388" s="97"/>
      <c r="F388" s="97"/>
      <c r="G388" s="104">
        <f>J388</f>
        <v>8.42</v>
      </c>
      <c r="H388" s="97"/>
      <c r="I388" s="97"/>
      <c r="J388" s="97">
        <v>8.42</v>
      </c>
    </row>
    <row r="389" spans="1:12" ht="15" thickBot="1">
      <c r="A389" s="103">
        <v>14</v>
      </c>
      <c r="B389" s="69" t="str">
        <f>'BRYŁA A'!C256</f>
        <v>biuro (4 osoby)</v>
      </c>
      <c r="C389" s="97" t="s">
        <v>262</v>
      </c>
      <c r="D389" s="97"/>
      <c r="E389" s="97"/>
      <c r="F389" s="97"/>
      <c r="G389" s="104">
        <f>J389</f>
        <v>19.850000000000001</v>
      </c>
      <c r="H389" s="97"/>
      <c r="I389" s="97"/>
      <c r="J389" s="97">
        <v>19.850000000000001</v>
      </c>
    </row>
    <row r="390" spans="1:12" ht="15" thickBot="1">
      <c r="A390" s="103">
        <v>15</v>
      </c>
      <c r="B390" s="69" t="str">
        <f>'BRYŁA A'!C257</f>
        <v>przedsionek</v>
      </c>
      <c r="C390" s="97" t="s">
        <v>264</v>
      </c>
      <c r="D390" s="97"/>
      <c r="E390" s="97"/>
      <c r="F390" s="97"/>
      <c r="G390" s="104">
        <f>J390</f>
        <v>4.18</v>
      </c>
      <c r="H390" s="97"/>
      <c r="I390" s="97"/>
      <c r="J390" s="97">
        <v>4.18</v>
      </c>
    </row>
    <row r="391" spans="1:12" ht="15" thickBot="1">
      <c r="A391" s="103">
        <v>16</v>
      </c>
      <c r="B391" s="69" t="str">
        <f>'BRYŁA A'!C258</f>
        <v>pom. porządkowe</v>
      </c>
      <c r="C391" s="97" t="s">
        <v>266</v>
      </c>
      <c r="D391" s="97"/>
      <c r="E391" s="97"/>
      <c r="F391" s="97"/>
      <c r="G391" s="97"/>
      <c r="H391" s="97">
        <f>J391</f>
        <v>1.4</v>
      </c>
      <c r="I391" s="97"/>
      <c r="J391" s="97">
        <v>1.4</v>
      </c>
    </row>
    <row r="392" spans="1:12" ht="15" thickBot="1">
      <c r="A392" s="103">
        <v>17</v>
      </c>
      <c r="B392" s="69" t="str">
        <f>'BRYŁA A'!C259</f>
        <v>WC damskie</v>
      </c>
      <c r="C392" s="97" t="s">
        <v>268</v>
      </c>
      <c r="D392" s="97"/>
      <c r="E392" s="97"/>
      <c r="F392" s="97"/>
      <c r="G392" s="104">
        <f t="shared" ref="G392:G399" si="55">J392</f>
        <v>4.38</v>
      </c>
      <c r="H392" s="97"/>
      <c r="I392" s="97"/>
      <c r="J392" s="97">
        <v>4.38</v>
      </c>
    </row>
    <row r="393" spans="1:12" ht="15" thickBot="1">
      <c r="A393" s="103">
        <v>18</v>
      </c>
      <c r="B393" s="69" t="str">
        <f>'BRYŁA A'!C260</f>
        <v>WC męskie</v>
      </c>
      <c r="C393" s="97" t="s">
        <v>270</v>
      </c>
      <c r="D393" s="97"/>
      <c r="E393" s="97"/>
      <c r="F393" s="97"/>
      <c r="G393" s="104">
        <f t="shared" si="55"/>
        <v>4.2699999999999996</v>
      </c>
      <c r="H393" s="97"/>
      <c r="I393" s="97"/>
      <c r="J393" s="97">
        <v>4.2699999999999996</v>
      </c>
    </row>
    <row r="394" spans="1:12" ht="15" thickBot="1">
      <c r="A394" s="103">
        <v>19</v>
      </c>
      <c r="B394" s="69" t="str">
        <f>'BRYŁA A'!C261</f>
        <v>biuro (6 osób)</v>
      </c>
      <c r="C394" s="97" t="s">
        <v>272</v>
      </c>
      <c r="D394" s="97"/>
      <c r="E394" s="97"/>
      <c r="F394" s="97"/>
      <c r="G394" s="104">
        <f t="shared" si="55"/>
        <v>31.46</v>
      </c>
      <c r="H394" s="97"/>
      <c r="I394" s="97"/>
      <c r="J394" s="97">
        <v>31.46</v>
      </c>
    </row>
    <row r="395" spans="1:12" ht="15" thickBot="1">
      <c r="A395" s="103">
        <v>20</v>
      </c>
      <c r="B395" s="69" t="str">
        <f>'BRYŁA A'!C262</f>
        <v>przedsionek</v>
      </c>
      <c r="C395" s="97" t="s">
        <v>274</v>
      </c>
      <c r="D395" s="97"/>
      <c r="E395" s="97"/>
      <c r="F395" s="97"/>
      <c r="G395" s="104">
        <f t="shared" si="55"/>
        <v>8.8699999999999992</v>
      </c>
      <c r="H395" s="97"/>
      <c r="I395" s="97"/>
      <c r="J395" s="97">
        <v>8.8699999999999992</v>
      </c>
    </row>
    <row r="396" spans="1:12" ht="15" thickBot="1">
      <c r="A396" s="103">
        <v>21</v>
      </c>
      <c r="B396" s="69" t="str">
        <f>'BRYŁA A'!C263</f>
        <v>biuro (2 osoby)</v>
      </c>
      <c r="C396" s="97" t="s">
        <v>275</v>
      </c>
      <c r="D396" s="97"/>
      <c r="E396" s="97"/>
      <c r="F396" s="97"/>
      <c r="G396" s="104">
        <f t="shared" si="55"/>
        <v>10.3</v>
      </c>
      <c r="H396" s="97"/>
      <c r="I396" s="97"/>
      <c r="J396" s="97">
        <v>10.3</v>
      </c>
    </row>
    <row r="397" spans="1:12" ht="15" thickBot="1">
      <c r="A397" s="103">
        <v>22</v>
      </c>
      <c r="B397" s="69" t="str">
        <f>'BRYŁA A'!C264</f>
        <v>przedsionek</v>
      </c>
      <c r="C397" s="97" t="s">
        <v>277</v>
      </c>
      <c r="D397" s="97"/>
      <c r="E397" s="97"/>
      <c r="F397" s="97"/>
      <c r="G397" s="104">
        <f t="shared" si="55"/>
        <v>8.26</v>
      </c>
      <c r="H397" s="97"/>
      <c r="I397" s="97"/>
      <c r="J397" s="97">
        <v>8.26</v>
      </c>
    </row>
    <row r="398" spans="1:12" ht="15" thickBot="1">
      <c r="A398" s="103">
        <v>23</v>
      </c>
      <c r="B398" s="69" t="str">
        <f>'BRYŁA A'!C265</f>
        <v>biuro (4 osoby)</v>
      </c>
      <c r="C398" s="97" t="s">
        <v>278</v>
      </c>
      <c r="D398" s="97"/>
      <c r="E398" s="97"/>
      <c r="F398" s="97"/>
      <c r="G398" s="104">
        <f t="shared" si="55"/>
        <v>20.37</v>
      </c>
      <c r="H398" s="97"/>
      <c r="I398" s="97"/>
      <c r="J398" s="97">
        <v>20.37</v>
      </c>
    </row>
    <row r="399" spans="1:12" ht="15" thickBot="1">
      <c r="A399" s="103">
        <v>24</v>
      </c>
      <c r="B399" s="69" t="str">
        <f>'BRYŁA A'!C266</f>
        <v>biuro (2 osoby)</v>
      </c>
      <c r="C399" s="97" t="s">
        <v>279</v>
      </c>
      <c r="D399" s="97"/>
      <c r="E399" s="97"/>
      <c r="F399" s="97"/>
      <c r="G399" s="104">
        <f t="shared" si="55"/>
        <v>9.6199999999999992</v>
      </c>
      <c r="H399" s="97"/>
      <c r="I399" s="97"/>
      <c r="J399" s="97">
        <v>9.6199999999999992</v>
      </c>
    </row>
    <row r="400" spans="1:12" ht="15" thickBot="1">
      <c r="A400" s="103">
        <v>25</v>
      </c>
      <c r="B400" s="69" t="str">
        <f>'BRYŁA A'!C267</f>
        <v>klatka schodowa</v>
      </c>
      <c r="C400" s="97" t="s">
        <v>280</v>
      </c>
      <c r="D400" s="97"/>
      <c r="E400" s="97"/>
      <c r="F400" s="97"/>
      <c r="G400" s="97"/>
      <c r="H400" s="97">
        <f>J400</f>
        <v>30.22</v>
      </c>
      <c r="I400" s="97"/>
      <c r="J400" s="97">
        <v>30.22</v>
      </c>
    </row>
    <row r="401" spans="1:12" ht="15" thickBot="1">
      <c r="A401" s="103">
        <v>26</v>
      </c>
      <c r="B401" s="69" t="str">
        <f>'BRYŁA A'!C268</f>
        <v>korytarz</v>
      </c>
      <c r="C401" s="97" t="s">
        <v>281</v>
      </c>
      <c r="D401" s="97"/>
      <c r="E401" s="97"/>
      <c r="F401" s="97"/>
      <c r="G401" s="97"/>
      <c r="H401" s="97">
        <f>J401</f>
        <v>33.71</v>
      </c>
      <c r="I401" s="97"/>
      <c r="J401" s="97">
        <v>33.71</v>
      </c>
      <c r="L401">
        <f>H401</f>
        <v>33.71</v>
      </c>
    </row>
    <row r="402" spans="1:12" ht="15" thickBot="1">
      <c r="A402" s="103">
        <v>27</v>
      </c>
      <c r="B402" s="69" t="str">
        <f>'BRYŁA A'!C269</f>
        <v>przedsionek</v>
      </c>
      <c r="C402" s="97" t="s">
        <v>283</v>
      </c>
      <c r="D402" s="97"/>
      <c r="E402" s="97"/>
      <c r="F402" s="97"/>
      <c r="G402" s="104">
        <f>J402</f>
        <v>1.76</v>
      </c>
      <c r="H402" s="97"/>
      <c r="I402" s="97"/>
      <c r="J402" s="97">
        <v>1.76</v>
      </c>
    </row>
    <row r="403" spans="1:12" ht="15" thickBot="1">
      <c r="A403" s="103">
        <v>28</v>
      </c>
      <c r="B403" s="112" t="str">
        <f>'BRYŁA A'!C270</f>
        <v>WC męskie</v>
      </c>
      <c r="C403" s="97" t="s">
        <v>284</v>
      </c>
      <c r="D403" s="113"/>
      <c r="E403" s="113"/>
      <c r="F403" s="113"/>
      <c r="G403" s="118">
        <f>J403</f>
        <v>6.21</v>
      </c>
      <c r="H403" s="113"/>
      <c r="I403" s="113"/>
      <c r="J403" s="113">
        <v>6.21</v>
      </c>
    </row>
    <row r="404" spans="1:12" ht="15" thickBot="1">
      <c r="A404" s="103">
        <v>29</v>
      </c>
      <c r="B404" s="110" t="str">
        <f>'BRYŁA A'!C271</f>
        <v>pom. porządkowe</v>
      </c>
      <c r="C404" s="97" t="s">
        <v>285</v>
      </c>
      <c r="D404" s="116"/>
      <c r="E404" s="116"/>
      <c r="F404" s="116"/>
      <c r="G404" s="116"/>
      <c r="H404" s="116">
        <f>J404</f>
        <v>2.84</v>
      </c>
      <c r="I404" s="116"/>
      <c r="J404" s="116">
        <v>2.84</v>
      </c>
    </row>
    <row r="405" spans="1:12" ht="15" thickBot="1">
      <c r="A405" s="103">
        <v>30</v>
      </c>
      <c r="B405" s="112" t="str">
        <f>'BRYŁA A'!C272</f>
        <v>biuro (1 osoba)</v>
      </c>
      <c r="C405" s="97" t="s">
        <v>286</v>
      </c>
      <c r="D405" s="116"/>
      <c r="E405" s="116"/>
      <c r="F405" s="116"/>
      <c r="G405" s="131">
        <f t="shared" ref="G405:G417" si="56">J405</f>
        <v>9.5500000000000007</v>
      </c>
      <c r="H405" s="116"/>
      <c r="I405" s="116"/>
      <c r="J405" s="116">
        <v>9.5500000000000007</v>
      </c>
    </row>
    <row r="406" spans="1:12" ht="15" thickBot="1">
      <c r="A406" s="103">
        <v>31</v>
      </c>
      <c r="B406" s="110" t="str">
        <f>'BRYŁA A'!C273</f>
        <v>biuro (1 osoba)</v>
      </c>
      <c r="C406" s="97" t="s">
        <v>288</v>
      </c>
      <c r="D406" s="116"/>
      <c r="E406" s="116"/>
      <c r="F406" s="116"/>
      <c r="G406" s="131">
        <f t="shared" si="56"/>
        <v>10.46</v>
      </c>
      <c r="H406" s="116"/>
      <c r="I406" s="116"/>
      <c r="J406" s="116">
        <v>10.46</v>
      </c>
    </row>
    <row r="407" spans="1:12" ht="15" thickBot="1">
      <c r="A407" s="103">
        <v>32</v>
      </c>
      <c r="B407" s="112" t="str">
        <f>'BRYŁA A'!C274</f>
        <v>biuro (1 osoba)</v>
      </c>
      <c r="C407" s="97" t="s">
        <v>289</v>
      </c>
      <c r="D407" s="116"/>
      <c r="E407" s="116"/>
      <c r="F407" s="116"/>
      <c r="G407" s="131">
        <f t="shared" si="56"/>
        <v>18.489999999999998</v>
      </c>
      <c r="H407" s="116"/>
      <c r="I407" s="116"/>
      <c r="J407" s="116">
        <v>18.489999999999998</v>
      </c>
    </row>
    <row r="408" spans="1:12" ht="15" thickBot="1">
      <c r="A408" s="103">
        <v>33</v>
      </c>
      <c r="B408" s="115" t="str">
        <f>'BRYŁA A'!C275</f>
        <v>biuro (1 osoba)</v>
      </c>
      <c r="C408" s="97" t="s">
        <v>290</v>
      </c>
      <c r="D408" s="116"/>
      <c r="E408" s="116"/>
      <c r="F408" s="116"/>
      <c r="G408" s="131">
        <f t="shared" si="56"/>
        <v>10.33</v>
      </c>
      <c r="H408" s="116"/>
      <c r="I408" s="116"/>
      <c r="J408" s="116">
        <v>10.33</v>
      </c>
    </row>
    <row r="409" spans="1:12" ht="15" thickBot="1">
      <c r="A409" s="103">
        <v>34</v>
      </c>
      <c r="B409" s="115" t="str">
        <f>'BRYŁA A'!C276</f>
        <v>biuro (1 osoba)</v>
      </c>
      <c r="C409" s="97" t="s">
        <v>291</v>
      </c>
      <c r="D409" s="116"/>
      <c r="E409" s="116"/>
      <c r="F409" s="116"/>
      <c r="G409" s="131">
        <f t="shared" si="56"/>
        <v>12.05</v>
      </c>
      <c r="H409" s="116"/>
      <c r="I409" s="116"/>
      <c r="J409" s="116">
        <v>12.05</v>
      </c>
    </row>
    <row r="410" spans="1:12" ht="15" thickBot="1">
      <c r="A410" s="103">
        <v>35</v>
      </c>
      <c r="B410" s="110" t="str">
        <f>'BRYŁA A'!C277</f>
        <v>biuro (3 osoby)</v>
      </c>
      <c r="C410" s="97" t="s">
        <v>292</v>
      </c>
      <c r="D410" s="116"/>
      <c r="E410" s="116"/>
      <c r="F410" s="116"/>
      <c r="G410" s="131">
        <f t="shared" si="56"/>
        <v>10.74</v>
      </c>
      <c r="H410" s="116"/>
      <c r="I410" s="116"/>
      <c r="J410" s="116">
        <v>10.74</v>
      </c>
    </row>
    <row r="411" spans="1:12" ht="15" thickBot="1">
      <c r="A411" s="103">
        <v>36</v>
      </c>
      <c r="B411" s="69" t="str">
        <f>'BRYŁA A'!C278</f>
        <v>biuro (3 osoby)</v>
      </c>
      <c r="C411" s="97" t="s">
        <v>294</v>
      </c>
      <c r="D411" s="116"/>
      <c r="E411" s="116"/>
      <c r="F411" s="116"/>
      <c r="G411" s="131">
        <f t="shared" si="56"/>
        <v>11.52</v>
      </c>
      <c r="H411" s="116"/>
      <c r="I411" s="116"/>
      <c r="J411" s="116">
        <v>11.52</v>
      </c>
    </row>
    <row r="412" spans="1:12" ht="15" thickBot="1">
      <c r="A412" s="103">
        <v>37</v>
      </c>
      <c r="B412" s="112" t="str">
        <f>'BRYŁA A'!C279</f>
        <v>aneks kuchenny</v>
      </c>
      <c r="C412" s="97" t="s">
        <v>295</v>
      </c>
      <c r="D412" s="116"/>
      <c r="E412" s="116"/>
      <c r="F412" s="116"/>
      <c r="G412" s="131">
        <f t="shared" si="56"/>
        <v>1.48</v>
      </c>
      <c r="H412" s="116"/>
      <c r="I412" s="116"/>
      <c r="J412" s="116">
        <v>1.48</v>
      </c>
    </row>
    <row r="413" spans="1:12" ht="15" thickBot="1">
      <c r="A413" s="103">
        <v>38</v>
      </c>
      <c r="B413" s="115" t="str">
        <f>'BRYŁA A'!C280</f>
        <v>WC damskie</v>
      </c>
      <c r="C413" s="97" t="s">
        <v>297</v>
      </c>
      <c r="D413" s="116"/>
      <c r="E413" s="116"/>
      <c r="F413" s="116"/>
      <c r="G413" s="131">
        <f t="shared" si="56"/>
        <v>4.74</v>
      </c>
      <c r="H413" s="116"/>
      <c r="I413" s="116"/>
      <c r="J413" s="116">
        <v>4.74</v>
      </c>
    </row>
    <row r="414" spans="1:12" ht="15" thickBot="1">
      <c r="A414" s="103">
        <v>39</v>
      </c>
      <c r="B414" s="115" t="str">
        <f>'BRYŁA A'!C281</f>
        <v>biuro (1 osoba)</v>
      </c>
      <c r="C414" s="97" t="s">
        <v>298</v>
      </c>
      <c r="D414" s="116"/>
      <c r="E414" s="116"/>
      <c r="F414" s="116"/>
      <c r="G414" s="131">
        <f t="shared" si="56"/>
        <v>4.13</v>
      </c>
      <c r="H414" s="116"/>
      <c r="I414" s="116"/>
      <c r="J414" s="116">
        <v>4.13</v>
      </c>
    </row>
    <row r="415" spans="1:12" ht="15" thickBot="1">
      <c r="A415" s="103">
        <v>40</v>
      </c>
      <c r="B415" s="110" t="str">
        <f>'BRYŁA A'!C282</f>
        <v>biuro (1 osoba)</v>
      </c>
      <c r="C415" s="97" t="s">
        <v>299</v>
      </c>
      <c r="D415" s="116"/>
      <c r="E415" s="116"/>
      <c r="F415" s="116"/>
      <c r="G415" s="131">
        <f t="shared" si="56"/>
        <v>5.31</v>
      </c>
      <c r="H415" s="116"/>
      <c r="I415" s="116"/>
      <c r="J415" s="116">
        <v>5.31</v>
      </c>
    </row>
    <row r="416" spans="1:12" ht="15" thickBot="1">
      <c r="A416" s="103">
        <v>41</v>
      </c>
      <c r="B416" s="69" t="str">
        <f>'BRYŁA A'!C283</f>
        <v>biuro (1 osoba)</v>
      </c>
      <c r="C416" s="97" t="s">
        <v>300</v>
      </c>
      <c r="D416" s="100"/>
      <c r="E416" s="100"/>
      <c r="F416" s="100"/>
      <c r="G416" s="132">
        <f t="shared" si="56"/>
        <v>3.52</v>
      </c>
      <c r="H416" s="100"/>
      <c r="I416" s="100"/>
      <c r="J416" s="100">
        <v>3.52</v>
      </c>
    </row>
    <row r="417" spans="1:12" ht="15" thickBot="1">
      <c r="A417" s="103">
        <v>42</v>
      </c>
      <c r="B417" s="69" t="str">
        <f>'BRYŁA A'!C284</f>
        <v>biuro (1 osoba)</v>
      </c>
      <c r="C417" s="97" t="s">
        <v>301</v>
      </c>
      <c r="D417" s="69"/>
      <c r="E417" s="97"/>
      <c r="F417" s="69"/>
      <c r="G417" s="104">
        <f t="shared" si="56"/>
        <v>3.12</v>
      </c>
      <c r="H417" s="97"/>
      <c r="I417" s="97"/>
      <c r="J417" s="97">
        <v>3.12</v>
      </c>
    </row>
    <row r="418" spans="1:12" ht="15" thickBot="1">
      <c r="A418" s="77"/>
      <c r="B418" s="105" t="s">
        <v>913</v>
      </c>
      <c r="C418" s="115"/>
      <c r="D418" s="128"/>
      <c r="E418" s="128"/>
      <c r="F418" s="128"/>
      <c r="G418" s="128">
        <f>SUM(G376:G417)</f>
        <v>378.88</v>
      </c>
      <c r="H418" s="128">
        <f>SUM(H376:H417)</f>
        <v>139.43</v>
      </c>
      <c r="I418" s="128">
        <f>SUM(I376:I417)</f>
        <v>59.4</v>
      </c>
      <c r="J418" s="116"/>
    </row>
    <row r="419" spans="1:12">
      <c r="A419" s="183" t="s">
        <v>1050</v>
      </c>
      <c r="B419" s="183"/>
      <c r="C419" s="183"/>
      <c r="D419" s="183"/>
      <c r="E419" s="183"/>
      <c r="F419" s="183"/>
      <c r="G419" s="183"/>
      <c r="H419" s="110"/>
      <c r="I419" s="110"/>
      <c r="J419" s="94">
        <f>SUM(J376:J418)</f>
        <v>577.70999999999981</v>
      </c>
    </row>
    <row r="421" spans="1:12">
      <c r="A421" t="s">
        <v>1051</v>
      </c>
    </row>
    <row r="423" spans="1:12">
      <c r="A423" t="s">
        <v>1052</v>
      </c>
    </row>
    <row r="424" spans="1:12" ht="15" thickBot="1"/>
    <row r="425" spans="1:12" ht="15" thickBot="1">
      <c r="A425" s="93" t="s">
        <v>303</v>
      </c>
      <c r="B425" s="94" t="s">
        <v>304</v>
      </c>
      <c r="C425" s="95" t="s">
        <v>1023</v>
      </c>
      <c r="D425" s="94" t="s">
        <v>1024</v>
      </c>
      <c r="E425" s="94" t="s">
        <v>1025</v>
      </c>
      <c r="F425" s="94" t="s">
        <v>1026</v>
      </c>
      <c r="G425" s="94" t="s">
        <v>1027</v>
      </c>
      <c r="H425" s="94" t="s">
        <v>1028</v>
      </c>
      <c r="I425" s="94" t="s">
        <v>1029</v>
      </c>
      <c r="J425" s="94" t="s">
        <v>941</v>
      </c>
    </row>
    <row r="426" spans="1:12" ht="15" thickBot="1">
      <c r="A426" s="103">
        <v>1</v>
      </c>
      <c r="B426" s="69" t="str">
        <f>'[1]BRYŁA B'!C2</f>
        <v>Sterylizatornia, tomograf</v>
      </c>
      <c r="C426" s="97" t="s">
        <v>401</v>
      </c>
      <c r="D426" s="97"/>
      <c r="E426" s="97"/>
      <c r="F426" s="97">
        <f>J426</f>
        <v>4.8899999999999997</v>
      </c>
      <c r="G426" s="97"/>
      <c r="H426" s="97"/>
      <c r="I426" s="97"/>
      <c r="J426" s="97">
        <v>4.8899999999999997</v>
      </c>
      <c r="L426">
        <f>J426</f>
        <v>4.8899999999999997</v>
      </c>
    </row>
    <row r="427" spans="1:12" ht="15" thickBot="1">
      <c r="A427" s="103">
        <v>2</v>
      </c>
      <c r="B427" s="69" t="str">
        <f>'[1]BRYŁA B'!C3</f>
        <v>Gabinet badań - gastro</v>
      </c>
      <c r="C427" s="97" t="s">
        <v>403</v>
      </c>
      <c r="D427" s="97"/>
      <c r="E427" s="97"/>
      <c r="F427" s="97">
        <f>J427</f>
        <v>2.89</v>
      </c>
      <c r="G427" s="97"/>
      <c r="H427" s="97"/>
      <c r="I427" s="97"/>
      <c r="J427" s="97">
        <v>2.89</v>
      </c>
    </row>
    <row r="428" spans="1:12" ht="15" thickBot="1">
      <c r="A428" s="103">
        <v>3</v>
      </c>
      <c r="B428" s="69" t="str">
        <f>'[1]BRYŁA B'!C4</f>
        <v>Zmywalnia</v>
      </c>
      <c r="C428" s="97" t="s">
        <v>405</v>
      </c>
      <c r="D428" s="97"/>
      <c r="E428" s="97"/>
      <c r="F428" s="97">
        <f>J428</f>
        <v>22.35</v>
      </c>
      <c r="G428" s="97"/>
      <c r="H428" s="97"/>
      <c r="I428" s="97"/>
      <c r="J428" s="97">
        <v>22.35</v>
      </c>
      <c r="L428">
        <f t="shared" ref="L428:L436" si="57">J428</f>
        <v>22.35</v>
      </c>
    </row>
    <row r="429" spans="1:12" ht="15" thickBot="1">
      <c r="A429" s="103">
        <v>4</v>
      </c>
      <c r="B429" s="69" t="str">
        <f>'[1]BRYŁA B'!C5</f>
        <v>Kabina higieniczna</v>
      </c>
      <c r="C429" s="97" t="s">
        <v>407</v>
      </c>
      <c r="D429" s="97"/>
      <c r="E429" s="97"/>
      <c r="F429" s="97"/>
      <c r="G429" s="98">
        <f>J429</f>
        <v>13.09</v>
      </c>
      <c r="H429" s="97"/>
      <c r="I429" s="97"/>
      <c r="J429" s="97">
        <v>13.09</v>
      </c>
      <c r="L429">
        <f t="shared" si="57"/>
        <v>13.09</v>
      </c>
    </row>
    <row r="430" spans="1:12" ht="15" thickBot="1">
      <c r="A430" s="103">
        <v>5</v>
      </c>
      <c r="B430" s="69" t="str">
        <f>'[1]BRYŁA B'!C6</f>
        <v>Gabinet badań - kolono</v>
      </c>
      <c r="C430" s="97" t="s">
        <v>409</v>
      </c>
      <c r="D430" s="97"/>
      <c r="E430" s="97"/>
      <c r="F430" s="97"/>
      <c r="G430" s="97">
        <f>J430</f>
        <v>8.1300000000000008</v>
      </c>
      <c r="H430" s="97"/>
      <c r="I430" s="97"/>
      <c r="J430" s="97">
        <v>8.1300000000000008</v>
      </c>
      <c r="L430">
        <f t="shared" si="57"/>
        <v>8.1300000000000008</v>
      </c>
    </row>
    <row r="431" spans="1:12" ht="15" thickBot="1">
      <c r="A431" s="103">
        <v>6</v>
      </c>
      <c r="B431" s="69" t="str">
        <f>'[1]BRYŁA B'!C9</f>
        <v>Szatnia personelu</v>
      </c>
      <c r="C431" s="97" t="s">
        <v>415</v>
      </c>
      <c r="D431" s="97"/>
      <c r="E431" s="97"/>
      <c r="F431" s="97"/>
      <c r="G431" s="97">
        <f t="shared" ref="G431:G443" si="58">J431</f>
        <v>10.92</v>
      </c>
      <c r="H431" s="97"/>
      <c r="I431" s="97"/>
      <c r="J431" s="97">
        <v>10.92</v>
      </c>
      <c r="L431">
        <f t="shared" si="57"/>
        <v>10.92</v>
      </c>
    </row>
    <row r="432" spans="1:12" ht="15" thickBot="1">
      <c r="A432" s="103">
        <v>7</v>
      </c>
      <c r="B432" s="69" t="s">
        <v>1124</v>
      </c>
      <c r="C432" s="97" t="s">
        <v>417</v>
      </c>
      <c r="D432" s="97"/>
      <c r="E432" s="97"/>
      <c r="F432" s="97"/>
      <c r="G432" s="98">
        <f t="shared" si="58"/>
        <v>7.71</v>
      </c>
      <c r="H432" s="97"/>
      <c r="I432" s="97"/>
      <c r="J432" s="97">
        <v>7.71</v>
      </c>
      <c r="L432">
        <f t="shared" si="57"/>
        <v>7.71</v>
      </c>
    </row>
    <row r="433" spans="1:12" s="53" customFormat="1" ht="15" thickBot="1">
      <c r="A433" s="103">
        <v>8</v>
      </c>
      <c r="B433" s="69" t="s">
        <v>1124</v>
      </c>
      <c r="C433" s="97" t="s">
        <v>419</v>
      </c>
      <c r="D433" s="97"/>
      <c r="E433" s="97"/>
      <c r="F433" s="97"/>
      <c r="G433" s="98">
        <v>5.93</v>
      </c>
      <c r="H433" s="97"/>
      <c r="I433" s="97"/>
      <c r="J433" s="97">
        <v>5.93</v>
      </c>
      <c r="L433" s="53">
        <f t="shared" si="57"/>
        <v>5.93</v>
      </c>
    </row>
    <row r="434" spans="1:12" ht="15" thickBot="1">
      <c r="A434" s="103">
        <v>9</v>
      </c>
      <c r="B434" s="69" t="s">
        <v>422</v>
      </c>
      <c r="C434" s="97" t="s">
        <v>421</v>
      </c>
      <c r="D434" s="97"/>
      <c r="E434" s="97"/>
      <c r="F434" s="97">
        <v>31.88</v>
      </c>
      <c r="G434" s="153"/>
      <c r="H434" s="97"/>
      <c r="I434" s="97"/>
      <c r="J434" s="97">
        <v>31.88</v>
      </c>
      <c r="L434">
        <f t="shared" si="57"/>
        <v>31.88</v>
      </c>
    </row>
    <row r="435" spans="1:12" ht="15" thickBot="1">
      <c r="A435" s="103">
        <v>10</v>
      </c>
      <c r="B435" s="69" t="s">
        <v>425</v>
      </c>
      <c r="C435" s="97" t="s">
        <v>424</v>
      </c>
      <c r="D435" s="97"/>
      <c r="E435" s="97"/>
      <c r="F435" s="97"/>
      <c r="G435" s="153">
        <v>7.9</v>
      </c>
      <c r="H435" s="97"/>
      <c r="I435" s="97"/>
      <c r="J435" s="97">
        <v>7.9</v>
      </c>
      <c r="L435">
        <f t="shared" si="57"/>
        <v>7.9</v>
      </c>
    </row>
    <row r="436" spans="1:12" ht="15" thickBot="1">
      <c r="A436" s="103">
        <v>11</v>
      </c>
      <c r="B436" s="69" t="s">
        <v>427</v>
      </c>
      <c r="C436" s="97" t="s">
        <v>426</v>
      </c>
      <c r="D436" s="97"/>
      <c r="E436" s="97"/>
      <c r="F436" s="97"/>
      <c r="G436" s="98">
        <v>7.82</v>
      </c>
      <c r="H436" s="97"/>
      <c r="I436" s="97"/>
      <c r="J436" s="97">
        <v>7.82</v>
      </c>
      <c r="L436">
        <f t="shared" si="57"/>
        <v>7.82</v>
      </c>
    </row>
    <row r="437" spans="1:12" ht="15" thickBot="1">
      <c r="A437" s="103">
        <v>12</v>
      </c>
      <c r="B437" s="69" t="s">
        <v>32</v>
      </c>
      <c r="C437" s="97" t="s">
        <v>428</v>
      </c>
      <c r="D437" s="97"/>
      <c r="E437" s="97"/>
      <c r="F437" s="97"/>
      <c r="G437" s="153">
        <v>3.37</v>
      </c>
      <c r="H437" s="97"/>
      <c r="I437" s="97"/>
      <c r="J437" s="97">
        <v>3.37</v>
      </c>
    </row>
    <row r="438" spans="1:12" ht="15" thickBot="1">
      <c r="A438" s="103">
        <v>13</v>
      </c>
      <c r="B438" s="69" t="s">
        <v>430</v>
      </c>
      <c r="C438" s="97" t="s">
        <v>429</v>
      </c>
      <c r="D438" s="97"/>
      <c r="E438" s="97"/>
      <c r="F438" s="97"/>
      <c r="G438" s="153">
        <v>2.12</v>
      </c>
      <c r="H438" s="97"/>
      <c r="I438" s="97"/>
      <c r="J438" s="97">
        <v>2.12</v>
      </c>
    </row>
    <row r="439" spans="1:12" ht="15" thickBot="1">
      <c r="A439" s="103">
        <v>14</v>
      </c>
      <c r="B439" s="69" t="s">
        <v>35</v>
      </c>
      <c r="C439" s="97" t="s">
        <v>431</v>
      </c>
      <c r="D439" s="97"/>
      <c r="E439" s="97"/>
      <c r="F439" s="97"/>
      <c r="G439" s="153">
        <v>4.0199999999999996</v>
      </c>
      <c r="H439" s="97"/>
      <c r="I439" s="97"/>
      <c r="J439" s="97">
        <v>4.0199999999999996</v>
      </c>
    </row>
    <row r="440" spans="1:12" ht="15" thickBot="1">
      <c r="A440" s="103">
        <v>15</v>
      </c>
      <c r="B440" s="69" t="str">
        <f>'[1]BRYŁA B'!C18</f>
        <v>Przebieralnia</v>
      </c>
      <c r="C440" s="97" t="s">
        <v>432</v>
      </c>
      <c r="D440" s="97"/>
      <c r="E440" s="97"/>
      <c r="F440" s="97"/>
      <c r="G440" s="97">
        <f t="shared" si="58"/>
        <v>8.61</v>
      </c>
      <c r="H440" s="97"/>
      <c r="I440" s="97"/>
      <c r="J440" s="97">
        <v>8.61</v>
      </c>
      <c r="L440">
        <f t="shared" ref="L440:L445" si="59">J440</f>
        <v>8.61</v>
      </c>
    </row>
    <row r="441" spans="1:12" ht="15" thickBot="1">
      <c r="A441" s="103">
        <v>16</v>
      </c>
      <c r="B441" s="69" t="str">
        <f>'[1]BRYŁA B'!C19</f>
        <v>Przedsionek</v>
      </c>
      <c r="C441" s="97" t="s">
        <v>433</v>
      </c>
      <c r="D441" s="97"/>
      <c r="E441" s="97"/>
      <c r="F441" s="97"/>
      <c r="G441" s="98">
        <f t="shared" si="58"/>
        <v>9.8699999999999992</v>
      </c>
      <c r="H441" s="97"/>
      <c r="I441" s="97"/>
      <c r="J441" s="97">
        <v>9.8699999999999992</v>
      </c>
      <c r="L441">
        <f t="shared" si="59"/>
        <v>9.8699999999999992</v>
      </c>
    </row>
    <row r="442" spans="1:12" ht="15" thickBot="1">
      <c r="A442" s="103">
        <v>17</v>
      </c>
      <c r="B442" s="69" t="str">
        <f>'[1]BRYŁA B'!C20</f>
        <v>Pokój personelu</v>
      </c>
      <c r="C442" s="97" t="s">
        <v>435</v>
      </c>
      <c r="D442" s="97"/>
      <c r="E442" s="97"/>
      <c r="F442" s="97"/>
      <c r="G442" s="97">
        <f t="shared" si="58"/>
        <v>14.02</v>
      </c>
      <c r="H442" s="97"/>
      <c r="I442" s="97"/>
      <c r="J442" s="97">
        <v>14.02</v>
      </c>
      <c r="L442">
        <f t="shared" si="59"/>
        <v>14.02</v>
      </c>
    </row>
    <row r="443" spans="1:12" ht="15" thickBot="1">
      <c r="A443" s="103">
        <v>18</v>
      </c>
      <c r="B443" s="69" t="str">
        <f>'[1]BRYŁA B'!C21</f>
        <v>Pokój kier. RTG</v>
      </c>
      <c r="C443" s="97" t="s">
        <v>436</v>
      </c>
      <c r="D443" s="97"/>
      <c r="E443" s="97"/>
      <c r="F443" s="97"/>
      <c r="G443" s="97">
        <f t="shared" si="58"/>
        <v>2.2000000000000002</v>
      </c>
      <c r="H443" s="97"/>
      <c r="I443" s="97"/>
      <c r="J443" s="97">
        <v>2.2000000000000002</v>
      </c>
      <c r="L443">
        <f t="shared" si="59"/>
        <v>2.2000000000000002</v>
      </c>
    </row>
    <row r="444" spans="1:12" ht="15" thickBot="1">
      <c r="A444" s="103">
        <v>19</v>
      </c>
      <c r="B444" s="69" t="str">
        <f>'[1]BRYŁA B'!C22</f>
        <v>Poczekalnia</v>
      </c>
      <c r="C444" s="97" t="s">
        <v>437</v>
      </c>
      <c r="D444" s="97"/>
      <c r="E444" s="97"/>
      <c r="F444" s="97">
        <f>J444</f>
        <v>7.9</v>
      </c>
      <c r="G444" s="97"/>
      <c r="H444" s="97"/>
      <c r="I444" s="97"/>
      <c r="J444" s="97">
        <v>7.9</v>
      </c>
      <c r="L444">
        <f t="shared" si="59"/>
        <v>7.9</v>
      </c>
    </row>
    <row r="445" spans="1:12" ht="15" thickBot="1">
      <c r="A445" s="103">
        <v>20</v>
      </c>
      <c r="B445" s="69" t="str">
        <f>'[1]BRYŁA B'!C23</f>
        <v>Przebieralnia</v>
      </c>
      <c r="C445" s="97" t="s">
        <v>439</v>
      </c>
      <c r="D445" s="97"/>
      <c r="E445" s="97"/>
      <c r="F445" s="97"/>
      <c r="G445" s="98">
        <f>J445</f>
        <v>13.89</v>
      </c>
      <c r="H445" s="97"/>
      <c r="I445" s="97"/>
      <c r="J445" s="97">
        <v>13.89</v>
      </c>
      <c r="L445">
        <f t="shared" si="59"/>
        <v>13.89</v>
      </c>
    </row>
    <row r="446" spans="1:12" ht="15" thickBot="1">
      <c r="A446" s="103">
        <v>21</v>
      </c>
      <c r="B446" s="112" t="str">
        <f>'[1]BRYŁA B'!C24</f>
        <v>Ustęp wydzielony</v>
      </c>
      <c r="C446" s="97" t="s">
        <v>441</v>
      </c>
      <c r="D446" s="113"/>
      <c r="E446" s="113">
        <f>J446</f>
        <v>27.5</v>
      </c>
      <c r="F446" s="113"/>
      <c r="G446" s="113"/>
      <c r="H446" s="113"/>
      <c r="I446" s="113"/>
      <c r="J446" s="113">
        <v>27.5</v>
      </c>
    </row>
    <row r="447" spans="1:12" ht="15" thickBot="1">
      <c r="A447" s="103">
        <v>22</v>
      </c>
      <c r="B447" s="115" t="str">
        <f>'[1]BRYŁA B'!C25</f>
        <v>Zaplecze personelu</v>
      </c>
      <c r="C447" s="97" t="s">
        <v>442</v>
      </c>
      <c r="D447" s="116"/>
      <c r="E447" s="116"/>
      <c r="F447" s="116"/>
      <c r="G447" s="131">
        <f>J447</f>
        <v>7.9</v>
      </c>
      <c r="H447" s="116"/>
      <c r="I447" s="116"/>
      <c r="J447" s="116">
        <v>7.9</v>
      </c>
    </row>
    <row r="448" spans="1:12" ht="15" thickBot="1">
      <c r="A448" s="103">
        <v>23</v>
      </c>
      <c r="B448" s="115" t="str">
        <f>'[1]BRYŁA B'!C26</f>
        <v>Sala zabiegowa</v>
      </c>
      <c r="C448" s="97" t="s">
        <v>443</v>
      </c>
      <c r="D448" s="116"/>
      <c r="E448" s="116"/>
      <c r="F448" s="116">
        <f>J448</f>
        <v>3.74</v>
      </c>
      <c r="G448" s="116"/>
      <c r="H448" s="116"/>
      <c r="I448" s="116"/>
      <c r="J448" s="116">
        <v>3.74</v>
      </c>
      <c r="L448">
        <f>J448</f>
        <v>3.74</v>
      </c>
    </row>
    <row r="449" spans="1:12" ht="15" thickBot="1">
      <c r="A449" s="103">
        <v>24</v>
      </c>
      <c r="B449" s="115" t="str">
        <f>'[1]BRYŁA B'!C27</f>
        <v>Magazynek</v>
      </c>
      <c r="C449" s="97" t="s">
        <v>444</v>
      </c>
      <c r="D449" s="116"/>
      <c r="E449" s="116"/>
      <c r="F449" s="116">
        <f>J449</f>
        <v>2.42</v>
      </c>
      <c r="G449" s="116"/>
      <c r="H449" s="116"/>
      <c r="I449" s="116"/>
      <c r="J449" s="116">
        <v>2.42</v>
      </c>
    </row>
    <row r="450" spans="1:12" ht="15" thickBot="1">
      <c r="A450" s="103">
        <v>25</v>
      </c>
      <c r="B450" s="115" t="str">
        <f>'[1]BRYŁA B'!C28</f>
        <v>Przedsionek</v>
      </c>
      <c r="C450" s="97" t="s">
        <v>445</v>
      </c>
      <c r="D450" s="116"/>
      <c r="E450" s="116">
        <f>J450</f>
        <v>26.15</v>
      </c>
      <c r="F450" s="116"/>
      <c r="G450" s="116"/>
      <c r="H450" s="116"/>
      <c r="I450" s="116"/>
      <c r="J450" s="116">
        <v>26.15</v>
      </c>
    </row>
    <row r="451" spans="1:12" ht="15" thickBot="1">
      <c r="A451" s="103">
        <v>26</v>
      </c>
      <c r="B451" s="115" t="str">
        <f>'[1]BRYŁA B'!C29</f>
        <v>Przebieralnia</v>
      </c>
      <c r="C451" s="97" t="s">
        <v>446</v>
      </c>
      <c r="D451" s="116"/>
      <c r="E451" s="116"/>
      <c r="F451" s="116"/>
      <c r="G451" s="116">
        <f>J451</f>
        <v>9.5299999999999994</v>
      </c>
      <c r="H451" s="116"/>
      <c r="I451" s="116"/>
      <c r="J451" s="116">
        <v>9.5299999999999994</v>
      </c>
    </row>
    <row r="452" spans="1:12" ht="15" thickBot="1">
      <c r="A452" s="103">
        <v>27</v>
      </c>
      <c r="B452" s="115" t="str">
        <f>'[1]BRYŁA B'!C30</f>
        <v>Sala zabiegowa</v>
      </c>
      <c r="C452" s="97" t="s">
        <v>447</v>
      </c>
      <c r="D452" s="116"/>
      <c r="E452" s="116"/>
      <c r="F452" s="116"/>
      <c r="G452" s="116">
        <f>J452</f>
        <v>5.0999999999999996</v>
      </c>
      <c r="H452" s="116"/>
      <c r="I452" s="116"/>
      <c r="J452" s="116">
        <v>5.0999999999999996</v>
      </c>
      <c r="L452">
        <f>J452</f>
        <v>5.0999999999999996</v>
      </c>
    </row>
    <row r="453" spans="1:12" ht="15" thickBot="1">
      <c r="A453" s="103">
        <v>28</v>
      </c>
      <c r="B453" s="115" t="str">
        <f>'[1]BRYŁA B'!C31</f>
        <v>Szatnia personelu</v>
      </c>
      <c r="C453" s="97" t="s">
        <v>448</v>
      </c>
      <c r="D453" s="116"/>
      <c r="E453" s="116"/>
      <c r="F453" s="116"/>
      <c r="G453" s="131">
        <f>J453</f>
        <v>2.79</v>
      </c>
      <c r="H453" s="116"/>
      <c r="I453" s="116"/>
      <c r="J453" s="116">
        <v>2.79</v>
      </c>
    </row>
    <row r="454" spans="1:12" ht="15" thickBot="1">
      <c r="A454" s="103">
        <v>29</v>
      </c>
      <c r="B454" s="115" t="str">
        <f>'[1]BRYŁA B'!C32</f>
        <v>Pom. Higen.-sanitarne</v>
      </c>
      <c r="C454" s="97" t="s">
        <v>450</v>
      </c>
      <c r="D454" s="116"/>
      <c r="E454" s="116"/>
      <c r="F454" s="116"/>
      <c r="G454" s="116"/>
      <c r="H454" s="116">
        <f>J454</f>
        <v>91.51</v>
      </c>
      <c r="I454" s="116"/>
      <c r="J454" s="116">
        <v>91.51</v>
      </c>
      <c r="L454">
        <f>J454</f>
        <v>91.51</v>
      </c>
    </row>
    <row r="455" spans="1:12" ht="15" thickBot="1">
      <c r="A455" s="103">
        <v>30</v>
      </c>
      <c r="B455" s="115" t="str">
        <f>'[1]BRYŁA B'!C33</f>
        <v>Schowek porządkowy</v>
      </c>
      <c r="C455" s="97" t="s">
        <v>451</v>
      </c>
      <c r="D455" s="116"/>
      <c r="E455" s="116"/>
      <c r="F455" s="116">
        <f>J455</f>
        <v>5.16</v>
      </c>
      <c r="G455" s="116"/>
      <c r="H455" s="116"/>
      <c r="I455" s="116"/>
      <c r="J455" s="116">
        <v>5.16</v>
      </c>
    </row>
    <row r="456" spans="1:12" ht="15" thickBot="1">
      <c r="A456" s="103">
        <v>31</v>
      </c>
      <c r="B456" s="115" t="str">
        <f>'[1]BRYŁA B'!C34</f>
        <v>Komunikacja</v>
      </c>
      <c r="C456" s="97" t="s">
        <v>453</v>
      </c>
      <c r="D456" s="116"/>
      <c r="E456" s="116"/>
      <c r="F456" s="116">
        <f>J456</f>
        <v>4.7699999999999996</v>
      </c>
      <c r="G456" s="116"/>
      <c r="H456" s="116"/>
      <c r="I456" s="116"/>
      <c r="J456" s="116">
        <v>4.7699999999999996</v>
      </c>
      <c r="L456">
        <f>J456</f>
        <v>4.7699999999999996</v>
      </c>
    </row>
    <row r="457" spans="1:12" s="53" customFormat="1" ht="15" thickBot="1">
      <c r="A457" s="103">
        <v>32</v>
      </c>
      <c r="B457" s="115" t="str">
        <f>'[1]BRYŁA B'!C35</f>
        <v>Ustęp pacjentów damski</v>
      </c>
      <c r="C457" s="97" t="s">
        <v>455</v>
      </c>
      <c r="D457" s="116"/>
      <c r="E457" s="116"/>
      <c r="F457" s="116">
        <f>J457</f>
        <v>2.89</v>
      </c>
      <c r="G457" s="116"/>
      <c r="H457" s="116"/>
      <c r="I457" s="116"/>
      <c r="J457" s="116">
        <v>2.89</v>
      </c>
    </row>
    <row r="458" spans="1:12" s="53" customFormat="1" ht="15" thickBot="1">
      <c r="A458" s="103">
        <v>33</v>
      </c>
      <c r="B458" s="115" t="str">
        <f>'[1]BRYŁA B'!C36</f>
        <v>Ustęp pacjentów męski</v>
      </c>
      <c r="C458" s="97" t="s">
        <v>457</v>
      </c>
      <c r="D458" s="116"/>
      <c r="E458" s="116"/>
      <c r="F458" s="116"/>
      <c r="G458" s="124">
        <f>J458</f>
        <v>25.07</v>
      </c>
      <c r="H458" s="116"/>
      <c r="I458" s="116"/>
      <c r="J458" s="116">
        <v>25.07</v>
      </c>
    </row>
    <row r="459" spans="1:12" ht="15" thickBot="1">
      <c r="A459" s="103">
        <v>34</v>
      </c>
      <c r="B459" s="110" t="str">
        <f>'[1]BRYŁA B'!C37</f>
        <v>Ustęp personelu</v>
      </c>
      <c r="C459" s="97" t="s">
        <v>459</v>
      </c>
      <c r="D459" s="100"/>
      <c r="E459" s="100"/>
      <c r="F459" s="100"/>
      <c r="G459" s="100"/>
      <c r="H459" s="100">
        <f>J459</f>
        <v>24.37</v>
      </c>
      <c r="I459" s="100"/>
      <c r="J459" s="100">
        <v>24.37</v>
      </c>
    </row>
    <row r="460" spans="1:12" ht="15" thickBot="1">
      <c r="A460" s="103">
        <v>35</v>
      </c>
      <c r="B460" s="69" t="str">
        <f>'[1]BRYŁA B'!C38</f>
        <v>Punkt rejestracji</v>
      </c>
      <c r="C460" s="97" t="s">
        <v>461</v>
      </c>
      <c r="D460" s="69"/>
      <c r="E460" s="119">
        <f>J460</f>
        <v>35.880000000000003</v>
      </c>
      <c r="F460" s="69"/>
      <c r="G460" s="69"/>
      <c r="H460" s="69"/>
      <c r="I460" s="69"/>
      <c r="J460" s="97">
        <v>35.880000000000003</v>
      </c>
      <c r="L460">
        <f>J460</f>
        <v>35.880000000000003</v>
      </c>
    </row>
    <row r="461" spans="1:12" ht="15" thickBot="1">
      <c r="A461" s="103">
        <v>36</v>
      </c>
      <c r="B461" s="169" t="str">
        <f>'[1]BRYŁA B'!C39</f>
        <v>Archiwum</v>
      </c>
      <c r="C461" s="168" t="s">
        <v>463</v>
      </c>
      <c r="D461" s="169"/>
      <c r="E461" s="133"/>
      <c r="F461" s="169"/>
      <c r="G461" s="169"/>
      <c r="H461" s="169">
        <f>J461</f>
        <v>10.18</v>
      </c>
      <c r="I461" s="169"/>
      <c r="J461" s="168">
        <v>10.18</v>
      </c>
      <c r="L461">
        <f>J461</f>
        <v>10.18</v>
      </c>
    </row>
    <row r="462" spans="1:12" ht="15" thickBot="1">
      <c r="A462" s="103">
        <v>37</v>
      </c>
      <c r="B462" s="169" t="str">
        <f>'[1]BRYŁA B'!C40</f>
        <v>Wew. Strefa sterylizatorni</v>
      </c>
      <c r="C462" s="168" t="s">
        <v>465</v>
      </c>
      <c r="D462" s="169"/>
      <c r="E462" s="133">
        <f>J462</f>
        <v>17.87</v>
      </c>
      <c r="F462" s="169"/>
      <c r="G462" s="169"/>
      <c r="H462" s="169"/>
      <c r="I462" s="169"/>
      <c r="J462" s="168">
        <v>17.87</v>
      </c>
      <c r="L462">
        <f>J462</f>
        <v>17.87</v>
      </c>
    </row>
    <row r="463" spans="1:12" ht="15" thickBot="1">
      <c r="A463" s="103">
        <v>38</v>
      </c>
      <c r="B463" s="169" t="str">
        <f>B452</f>
        <v>Sala zabiegowa</v>
      </c>
      <c r="C463" s="168"/>
      <c r="D463" s="169"/>
      <c r="E463" s="133"/>
      <c r="F463" s="169"/>
      <c r="G463" s="169">
        <v>2.78</v>
      </c>
      <c r="H463" s="169"/>
      <c r="I463" s="169"/>
      <c r="J463" s="168">
        <v>2.78</v>
      </c>
      <c r="L463">
        <f>J463</f>
        <v>2.78</v>
      </c>
    </row>
    <row r="464" spans="1:12" ht="15" thickBot="1">
      <c r="A464" s="103">
        <v>39</v>
      </c>
      <c r="B464" s="169" t="s">
        <v>1125</v>
      </c>
      <c r="C464" s="168"/>
      <c r="D464" s="169"/>
      <c r="E464" s="133"/>
      <c r="F464" s="169"/>
      <c r="G464" s="169">
        <v>5.56</v>
      </c>
      <c r="H464" s="169"/>
      <c r="I464" s="169"/>
      <c r="J464" s="168">
        <v>5.56</v>
      </c>
    </row>
    <row r="465" spans="1:12" ht="15" thickBot="1">
      <c r="A465" s="103">
        <v>40</v>
      </c>
      <c r="B465" s="169" t="str">
        <f>'[1]BRYŁA B'!C43</f>
        <v>Pom. Higen.-sanitarne</v>
      </c>
      <c r="C465" s="168" t="s">
        <v>470</v>
      </c>
      <c r="D465" s="169"/>
      <c r="E465" s="133"/>
      <c r="F465" s="169"/>
      <c r="G465" s="169">
        <f>J465</f>
        <v>3.07</v>
      </c>
      <c r="H465" s="169"/>
      <c r="I465" s="169"/>
      <c r="J465" s="168">
        <v>3.07</v>
      </c>
    </row>
    <row r="466" spans="1:12" ht="15" thickBot="1">
      <c r="A466" s="103">
        <v>41</v>
      </c>
      <c r="B466" s="169" t="str">
        <f>'[1]BRYŁA B'!C44</f>
        <v>Szatnia personelu sterylizat</v>
      </c>
      <c r="C466" s="168" t="s">
        <v>471</v>
      </c>
      <c r="D466" s="169"/>
      <c r="E466" s="133"/>
      <c r="F466" s="169"/>
      <c r="G466" s="134">
        <f>J466</f>
        <v>8.7799999999999994</v>
      </c>
      <c r="H466" s="169"/>
      <c r="I466" s="169"/>
      <c r="J466" s="168">
        <v>8.7799999999999994</v>
      </c>
      <c r="L466">
        <f t="shared" ref="L466:L480" si="60">J466</f>
        <v>8.7799999999999994</v>
      </c>
    </row>
    <row r="467" spans="1:12" ht="15" thickBot="1">
      <c r="A467" s="103">
        <v>42</v>
      </c>
      <c r="B467" s="169" t="str">
        <f>'[1]BRYŁA B'!C45</f>
        <v>Ustęp personelu</v>
      </c>
      <c r="C467" s="168" t="s">
        <v>473</v>
      </c>
      <c r="D467" s="169"/>
      <c r="E467" s="133"/>
      <c r="F467" s="169"/>
      <c r="G467" s="169"/>
      <c r="H467" s="169">
        <f>J467</f>
        <v>2.86</v>
      </c>
      <c r="I467" s="169"/>
      <c r="J467" s="168">
        <v>2.86</v>
      </c>
      <c r="L467">
        <f t="shared" si="60"/>
        <v>2.86</v>
      </c>
    </row>
    <row r="468" spans="1:12" ht="15" thickBot="1">
      <c r="A468" s="103">
        <v>43</v>
      </c>
      <c r="B468" s="169" t="str">
        <f>'[1]BRYŁA B'!C46</f>
        <v>Pokój kierownika</v>
      </c>
      <c r="C468" s="168" t="s">
        <v>474</v>
      </c>
      <c r="D468" s="169"/>
      <c r="E468" s="133"/>
      <c r="F468" s="169"/>
      <c r="G468" s="169">
        <f>J468</f>
        <v>7.66</v>
      </c>
      <c r="H468" s="169"/>
      <c r="I468" s="169"/>
      <c r="J468" s="168">
        <v>7.66</v>
      </c>
      <c r="L468">
        <f t="shared" si="60"/>
        <v>7.66</v>
      </c>
    </row>
    <row r="469" spans="1:12" ht="15" thickBot="1">
      <c r="A469" s="103">
        <v>44</v>
      </c>
      <c r="B469" s="169" t="str">
        <f>'[1]BRYŁA B'!C47</f>
        <v>Schowek porządkowy</v>
      </c>
      <c r="C469" s="168" t="s">
        <v>476</v>
      </c>
      <c r="D469" s="169"/>
      <c r="E469" s="133"/>
      <c r="F469" s="169">
        <f>J469</f>
        <v>31.52</v>
      </c>
      <c r="G469" s="169"/>
      <c r="H469" s="169"/>
      <c r="I469" s="169"/>
      <c r="J469" s="168">
        <v>31.52</v>
      </c>
      <c r="L469">
        <f t="shared" si="60"/>
        <v>31.52</v>
      </c>
    </row>
    <row r="470" spans="1:12" ht="15" thickBot="1">
      <c r="A470" s="103">
        <v>45</v>
      </c>
      <c r="B470" s="169" t="str">
        <f>'[1]BRYŁA B'!C48</f>
        <v>Pokój socjalny</v>
      </c>
      <c r="C470" s="168" t="s">
        <v>478</v>
      </c>
      <c r="D470" s="169"/>
      <c r="E470" s="133"/>
      <c r="F470" s="169"/>
      <c r="G470" s="169">
        <f>J470</f>
        <v>2.75</v>
      </c>
      <c r="H470" s="169"/>
      <c r="I470" s="169"/>
      <c r="J470" s="168">
        <v>2.75</v>
      </c>
      <c r="L470">
        <f t="shared" si="60"/>
        <v>2.75</v>
      </c>
    </row>
    <row r="471" spans="1:12" ht="15" thickBot="1">
      <c r="A471" s="103">
        <v>46</v>
      </c>
      <c r="B471" s="169" t="str">
        <f>'[1]BRYŁA B'!C49</f>
        <v>Pom. Sortowania</v>
      </c>
      <c r="C471" s="168" t="s">
        <v>479</v>
      </c>
      <c r="D471" s="169"/>
      <c r="E471" s="133"/>
      <c r="F471" s="169"/>
      <c r="G471" s="169">
        <f>J471</f>
        <v>3.93</v>
      </c>
      <c r="H471" s="169"/>
      <c r="I471" s="169"/>
      <c r="J471" s="168">
        <v>3.93</v>
      </c>
      <c r="L471">
        <f t="shared" si="60"/>
        <v>3.93</v>
      </c>
    </row>
    <row r="472" spans="1:12" ht="15" thickBot="1">
      <c r="A472" s="103">
        <v>47</v>
      </c>
      <c r="B472" s="169" t="str">
        <f>'[1]BRYŁA B'!C50</f>
        <v>Ustęp wydzielony</v>
      </c>
      <c r="C472" s="168" t="s">
        <v>480</v>
      </c>
      <c r="D472" s="169"/>
      <c r="E472" s="133">
        <f>J472</f>
        <v>40.700000000000003</v>
      </c>
      <c r="F472" s="169"/>
      <c r="G472" s="169"/>
      <c r="H472" s="169"/>
      <c r="I472" s="169"/>
      <c r="J472" s="168">
        <v>40.700000000000003</v>
      </c>
      <c r="L472">
        <f t="shared" si="60"/>
        <v>40.700000000000003</v>
      </c>
    </row>
    <row r="473" spans="1:12" ht="15" thickBot="1">
      <c r="A473" s="103">
        <v>48</v>
      </c>
      <c r="B473" s="169" t="str">
        <f>'[1]BRYŁA B'!C51</f>
        <v>Śluza</v>
      </c>
      <c r="C473" s="168" t="s">
        <v>482</v>
      </c>
      <c r="D473" s="169"/>
      <c r="E473" s="133">
        <f>J473</f>
        <v>2.5</v>
      </c>
      <c r="F473" s="169"/>
      <c r="G473" s="169"/>
      <c r="H473" s="169"/>
      <c r="I473" s="169"/>
      <c r="J473" s="168">
        <v>2.5</v>
      </c>
      <c r="L473">
        <f t="shared" si="60"/>
        <v>2.5</v>
      </c>
    </row>
    <row r="474" spans="1:12" ht="15" thickBot="1">
      <c r="A474" s="103">
        <v>49</v>
      </c>
      <c r="B474" s="169" t="str">
        <f>'[1]BRYŁA B'!C52</f>
        <v>Pom. Kontroli</v>
      </c>
      <c r="C474" s="168" t="s">
        <v>483</v>
      </c>
      <c r="D474" s="169"/>
      <c r="E474" s="133"/>
      <c r="F474" s="169">
        <f>J474</f>
        <v>36.369999999999997</v>
      </c>
      <c r="G474" s="169"/>
      <c r="H474" s="169"/>
      <c r="I474" s="169"/>
      <c r="J474" s="168">
        <v>36.369999999999997</v>
      </c>
      <c r="L474">
        <f t="shared" si="60"/>
        <v>36.369999999999997</v>
      </c>
    </row>
    <row r="475" spans="1:12" ht="15" thickBot="1">
      <c r="A475" s="103">
        <v>50</v>
      </c>
      <c r="B475" s="169" t="str">
        <f>'[1]BRYŁA B'!C53</f>
        <v>Śluza</v>
      </c>
      <c r="C475" s="168" t="s">
        <v>485</v>
      </c>
      <c r="D475" s="169"/>
      <c r="E475" s="133"/>
      <c r="F475" s="169"/>
      <c r="G475" s="169">
        <f>J475</f>
        <v>13.36</v>
      </c>
      <c r="H475" s="169"/>
      <c r="I475" s="169"/>
      <c r="J475" s="168">
        <v>13.36</v>
      </c>
      <c r="L475">
        <f t="shared" si="60"/>
        <v>13.36</v>
      </c>
    </row>
    <row r="476" spans="1:12" ht="15" thickBot="1">
      <c r="A476" s="103">
        <v>51</v>
      </c>
      <c r="B476" s="169" t="str">
        <f>'[1]BRYŁA B'!C54</f>
        <v>Magazyn art. Wysterylizowanych</v>
      </c>
      <c r="C476" s="168" t="s">
        <v>487</v>
      </c>
      <c r="D476" s="169"/>
      <c r="E476" s="133"/>
      <c r="F476" s="169"/>
      <c r="G476" s="169">
        <f>J476</f>
        <v>34.630000000000003</v>
      </c>
      <c r="H476" s="169"/>
      <c r="I476" s="169"/>
      <c r="J476" s="168">
        <v>34.630000000000003</v>
      </c>
      <c r="L476">
        <f t="shared" si="60"/>
        <v>34.630000000000003</v>
      </c>
    </row>
    <row r="477" spans="1:12" ht="15" thickBot="1">
      <c r="A477" s="103">
        <v>52</v>
      </c>
      <c r="B477" s="169" t="str">
        <f>'[1]BRYŁA B'!C55</f>
        <v>Magazyn</v>
      </c>
      <c r="C477" s="168" t="s">
        <v>489</v>
      </c>
      <c r="D477" s="169"/>
      <c r="E477" s="133"/>
      <c r="F477" s="169"/>
      <c r="G477" s="169">
        <f>J477</f>
        <v>4.1900000000000004</v>
      </c>
      <c r="H477" s="169"/>
      <c r="I477" s="169"/>
      <c r="J477" s="168">
        <v>4.1900000000000004</v>
      </c>
      <c r="L477">
        <f t="shared" si="60"/>
        <v>4.1900000000000004</v>
      </c>
    </row>
    <row r="478" spans="1:12" ht="15" thickBot="1">
      <c r="A478" s="103">
        <v>53</v>
      </c>
      <c r="B478" s="169" t="str">
        <f>'[1]BRYŁA B'!C56</f>
        <v>Pom. Wydawania</v>
      </c>
      <c r="C478" s="168" t="s">
        <v>491</v>
      </c>
      <c r="D478" s="169"/>
      <c r="E478" s="133"/>
      <c r="F478" s="169"/>
      <c r="G478" s="169">
        <f>J478</f>
        <v>18.559999999999999</v>
      </c>
      <c r="H478" s="169"/>
      <c r="I478" s="169"/>
      <c r="J478" s="168">
        <v>18.559999999999999</v>
      </c>
      <c r="L478">
        <f t="shared" si="60"/>
        <v>18.559999999999999</v>
      </c>
    </row>
    <row r="479" spans="1:12" ht="15" thickBot="1">
      <c r="A479" s="103">
        <v>54</v>
      </c>
      <c r="B479" s="169" t="str">
        <f>'[1]BRYŁA B'!C57</f>
        <v>Pom. Na sterylizatory</v>
      </c>
      <c r="C479" s="168" t="s">
        <v>493</v>
      </c>
      <c r="D479" s="169"/>
      <c r="E479" s="133">
        <f>J479</f>
        <v>4.8499999999999996</v>
      </c>
      <c r="F479" s="169"/>
      <c r="G479" s="169"/>
      <c r="H479" s="169"/>
      <c r="I479" s="169"/>
      <c r="J479" s="168">
        <v>4.8499999999999996</v>
      </c>
      <c r="L479">
        <f t="shared" si="60"/>
        <v>4.8499999999999996</v>
      </c>
    </row>
    <row r="480" spans="1:12" ht="15" thickBot="1">
      <c r="A480" s="103">
        <v>55</v>
      </c>
      <c r="B480" s="169" t="str">
        <f>'[1]BRYŁA B'!C58</f>
        <v>Przygotowanie bielizny</v>
      </c>
      <c r="C480" s="168" t="s">
        <v>495</v>
      </c>
      <c r="D480" s="169"/>
      <c r="E480" s="133"/>
      <c r="F480" s="169"/>
      <c r="G480" s="169">
        <f>J480</f>
        <v>10.52</v>
      </c>
      <c r="H480" s="169"/>
      <c r="I480" s="169"/>
      <c r="J480" s="168">
        <v>10.52</v>
      </c>
      <c r="L480">
        <f t="shared" si="60"/>
        <v>10.52</v>
      </c>
    </row>
    <row r="481" spans="1:10" ht="15" thickBot="1">
      <c r="A481" s="103">
        <v>56</v>
      </c>
      <c r="B481" s="169" t="str">
        <f>'[1]BRYŁA B'!C59</f>
        <v>Wew. Strefa czysta</v>
      </c>
      <c r="C481" s="168" t="s">
        <v>497</v>
      </c>
      <c r="D481" s="169"/>
      <c r="E481" s="133"/>
      <c r="F481" s="169"/>
      <c r="G481" s="169">
        <f>J481</f>
        <v>13.87</v>
      </c>
      <c r="H481" s="169"/>
      <c r="I481" s="169"/>
      <c r="J481" s="168">
        <v>13.87</v>
      </c>
    </row>
    <row r="482" spans="1:10" ht="15" thickBot="1">
      <c r="A482" s="103">
        <v>57</v>
      </c>
      <c r="B482" s="169" t="str">
        <f>'[1]BRYŁA B'!C60</f>
        <v>Magazyn bielizny</v>
      </c>
      <c r="C482" s="168" t="s">
        <v>499</v>
      </c>
      <c r="D482" s="169"/>
      <c r="E482" s="133"/>
      <c r="F482" s="169"/>
      <c r="G482" s="169">
        <f>J482</f>
        <v>3.19</v>
      </c>
      <c r="H482" s="169"/>
      <c r="I482" s="169"/>
      <c r="J482" s="168">
        <v>3.19</v>
      </c>
    </row>
    <row r="483" spans="1:10" s="53" customFormat="1" ht="15" thickBot="1">
      <c r="A483" s="103">
        <v>58</v>
      </c>
      <c r="B483" s="169" t="str">
        <f>'[1]BRYŁA B'!C61</f>
        <v>Pom. Suszenia wózków</v>
      </c>
      <c r="C483" s="168" t="s">
        <v>501</v>
      </c>
      <c r="D483" s="169"/>
      <c r="E483" s="133"/>
      <c r="F483" s="169"/>
      <c r="G483" s="169">
        <f>J483</f>
        <v>18.899999999999999</v>
      </c>
      <c r="H483" s="169"/>
      <c r="I483" s="169"/>
      <c r="J483" s="168">
        <v>18.899999999999999</v>
      </c>
    </row>
    <row r="484" spans="1:10" ht="15" thickBot="1">
      <c r="A484" s="103">
        <v>59</v>
      </c>
      <c r="B484" s="169" t="str">
        <f>'[1]BRYŁA B'!C62</f>
        <v>Magazyn art. Czystych</v>
      </c>
      <c r="C484" s="168" t="s">
        <v>503</v>
      </c>
      <c r="D484" s="169"/>
      <c r="E484" s="133"/>
      <c r="F484" s="169">
        <f>J484</f>
        <v>9.7200000000000006</v>
      </c>
      <c r="G484" s="169"/>
      <c r="H484" s="169"/>
      <c r="I484" s="169"/>
      <c r="J484" s="168">
        <v>9.7200000000000006</v>
      </c>
    </row>
    <row r="485" spans="1:10" ht="15" thickBot="1">
      <c r="A485" s="103">
        <v>60</v>
      </c>
      <c r="B485" s="169" t="str">
        <f>'[1]BRYŁA B'!C63</f>
        <v>Pom. Mycia wózków</v>
      </c>
      <c r="C485" s="168" t="s">
        <v>504</v>
      </c>
      <c r="D485" s="169"/>
      <c r="E485" s="133"/>
      <c r="F485" s="169">
        <f>J485</f>
        <v>5.9</v>
      </c>
      <c r="G485" s="169"/>
      <c r="H485" s="169"/>
      <c r="I485" s="169"/>
      <c r="J485" s="168">
        <v>5.9</v>
      </c>
    </row>
    <row r="486" spans="1:10" ht="15" thickBot="1">
      <c r="A486" s="103">
        <v>61</v>
      </c>
      <c r="B486" s="169" t="str">
        <f>'[1]BRYŁA B'!C64</f>
        <v>Komora przyjęć</v>
      </c>
      <c r="C486" s="168" t="s">
        <v>506</v>
      </c>
      <c r="D486" s="169"/>
      <c r="E486" s="133"/>
      <c r="F486" s="169">
        <f>J486</f>
        <v>3.88</v>
      </c>
      <c r="G486" s="169"/>
      <c r="H486" s="169"/>
      <c r="I486" s="169"/>
      <c r="J486" s="168">
        <v>3.88</v>
      </c>
    </row>
    <row r="487" spans="1:10" s="53" customFormat="1" ht="15" thickBot="1">
      <c r="A487" s="103">
        <v>62</v>
      </c>
      <c r="B487" s="169" t="str">
        <f>'[1]BRYŁA B'!C65</f>
        <v>Pom. Odbioru mat skazonego</v>
      </c>
      <c r="C487" s="168" t="s">
        <v>508</v>
      </c>
      <c r="D487" s="169"/>
      <c r="E487" s="133"/>
      <c r="F487" s="169"/>
      <c r="G487" s="169">
        <f>J487</f>
        <v>1.57</v>
      </c>
      <c r="H487" s="169"/>
      <c r="I487" s="169"/>
      <c r="J487" s="168">
        <v>1.57</v>
      </c>
    </row>
    <row r="488" spans="1:10" s="53" customFormat="1" ht="15" thickBot="1">
      <c r="A488" s="103">
        <v>63</v>
      </c>
      <c r="B488" s="169" t="str">
        <f>'[1]BRYŁA B'!C66</f>
        <v>Pom. Wydawania na zew.</v>
      </c>
      <c r="C488" s="168" t="s">
        <v>510</v>
      </c>
      <c r="D488" s="169"/>
      <c r="E488" s="133"/>
      <c r="F488" s="169"/>
      <c r="G488" s="169">
        <f>J488</f>
        <v>1.57</v>
      </c>
      <c r="H488" s="169"/>
      <c r="I488" s="169"/>
      <c r="J488" s="168">
        <v>1.57</v>
      </c>
    </row>
    <row r="489" spans="1:10" s="53" customFormat="1" ht="15" thickBot="1">
      <c r="A489" s="103">
        <v>64</v>
      </c>
      <c r="B489" s="169" t="s">
        <v>18</v>
      </c>
      <c r="C489" s="168"/>
      <c r="D489" s="169"/>
      <c r="E489" s="133"/>
      <c r="F489" s="169"/>
      <c r="G489" s="169"/>
      <c r="H489" s="169">
        <v>105.56</v>
      </c>
      <c r="I489" s="169"/>
      <c r="J489" s="168">
        <v>105.56</v>
      </c>
    </row>
    <row r="490" spans="1:10" s="53" customFormat="1" ht="15" thickBot="1">
      <c r="A490" s="169"/>
      <c r="B490" s="170" t="s">
        <v>913</v>
      </c>
      <c r="C490" s="169"/>
      <c r="D490" s="135">
        <v>0</v>
      </c>
      <c r="E490" s="93">
        <f>SUM(E426:E488)</f>
        <v>155.45000000000002</v>
      </c>
      <c r="F490" s="93">
        <f>SUM(F426:F488)</f>
        <v>176.28</v>
      </c>
      <c r="G490" s="93">
        <f>SUM(G426:G488)</f>
        <v>324.87999999999994</v>
      </c>
      <c r="H490" s="93">
        <f>SUM(H426:H489)</f>
        <v>234.48000000000002</v>
      </c>
      <c r="I490" s="93"/>
      <c r="J490" s="169"/>
    </row>
    <row r="491" spans="1:10" s="53" customFormat="1" ht="15" thickBot="1">
      <c r="A491" s="183" t="s">
        <v>1053</v>
      </c>
      <c r="B491" s="183"/>
      <c r="C491" s="183"/>
      <c r="D491" s="183"/>
      <c r="E491" s="183"/>
      <c r="F491" s="183"/>
      <c r="G491" s="183"/>
      <c r="H491" s="110"/>
      <c r="I491" s="110"/>
      <c r="J491" s="94">
        <f>SUM(J426:J490)</f>
        <v>891.09000000000015</v>
      </c>
    </row>
    <row r="492" spans="1:10" s="53" customFormat="1"/>
    <row r="493" spans="1:10" s="53" customFormat="1"/>
    <row r="495" spans="1:10">
      <c r="A495" t="s">
        <v>1054</v>
      </c>
    </row>
    <row r="497" spans="1:12">
      <c r="A497" s="93" t="s">
        <v>303</v>
      </c>
      <c r="B497" s="94" t="s">
        <v>304</v>
      </c>
      <c r="C497" s="95" t="s">
        <v>1023</v>
      </c>
      <c r="D497" s="94" t="s">
        <v>1024</v>
      </c>
      <c r="E497" s="94" t="s">
        <v>1025</v>
      </c>
      <c r="F497" s="94" t="s">
        <v>1026</v>
      </c>
      <c r="G497" s="94" t="s">
        <v>1027</v>
      </c>
      <c r="H497" s="94" t="s">
        <v>1028</v>
      </c>
      <c r="I497" s="94" t="s">
        <v>1029</v>
      </c>
      <c r="J497" s="94" t="s">
        <v>941</v>
      </c>
    </row>
    <row r="498" spans="1:12">
      <c r="A498" s="103">
        <v>1</v>
      </c>
      <c r="B498" s="69" t="str">
        <f>'BRYŁA B'!C85</f>
        <v>Gabinet konsultacyjny</v>
      </c>
      <c r="C498" s="97">
        <v>1</v>
      </c>
      <c r="D498" s="97"/>
      <c r="E498" s="97"/>
      <c r="F498" s="97">
        <f>J498</f>
        <v>13.75</v>
      </c>
      <c r="G498" s="97"/>
      <c r="H498" s="97"/>
      <c r="I498" s="97"/>
      <c r="J498" s="97">
        <v>13.75</v>
      </c>
      <c r="L498">
        <f>J498</f>
        <v>13.75</v>
      </c>
    </row>
    <row r="499" spans="1:12">
      <c r="A499" s="103">
        <v>2</v>
      </c>
      <c r="B499" s="69" t="str">
        <f>'BRYŁA B'!C86</f>
        <v>W.C</v>
      </c>
      <c r="C499" s="97" t="s">
        <v>519</v>
      </c>
      <c r="D499" s="97"/>
      <c r="E499" s="97"/>
      <c r="F499" s="97">
        <f>J499</f>
        <v>3.05</v>
      </c>
      <c r="G499" s="97"/>
      <c r="H499" s="97"/>
      <c r="I499" s="97"/>
      <c r="J499" s="97">
        <v>3.05</v>
      </c>
    </row>
    <row r="500" spans="1:12">
      <c r="A500" s="103">
        <v>3</v>
      </c>
      <c r="B500" s="69" t="str">
        <f>'BRYŁA B'!C87</f>
        <v>Łazienka N/N</v>
      </c>
      <c r="C500" s="97">
        <v>2</v>
      </c>
      <c r="D500" s="97"/>
      <c r="E500" s="97"/>
      <c r="F500" s="97">
        <f>J500</f>
        <v>5.5</v>
      </c>
      <c r="G500" s="97"/>
      <c r="H500" s="97"/>
      <c r="I500" s="97"/>
      <c r="J500" s="97">
        <v>5.5</v>
      </c>
    </row>
    <row r="501" spans="1:12">
      <c r="A501" s="103">
        <v>4</v>
      </c>
      <c r="B501" s="69" t="str">
        <f>'BRYŁA B'!C88</f>
        <v>Śluza</v>
      </c>
      <c r="C501" s="97">
        <v>3</v>
      </c>
      <c r="D501" s="97"/>
      <c r="E501" s="97"/>
      <c r="F501" s="97">
        <f>J501</f>
        <v>16.13</v>
      </c>
      <c r="G501" s="97"/>
      <c r="H501" s="97"/>
      <c r="I501" s="97"/>
      <c r="J501" s="97">
        <v>16.13</v>
      </c>
      <c r="L501">
        <f>J501</f>
        <v>16.13</v>
      </c>
    </row>
    <row r="502" spans="1:12">
      <c r="A502" s="93">
        <v>5</v>
      </c>
      <c r="B502" s="75" t="str">
        <f>'BRYŁA B'!C89</f>
        <v>Pokój lekarza dyżurnego S.O.R</v>
      </c>
      <c r="C502" s="73">
        <v>4</v>
      </c>
      <c r="D502" s="73"/>
      <c r="E502" s="73"/>
      <c r="F502" s="73"/>
      <c r="G502" s="73">
        <f>J502</f>
        <v>13.74</v>
      </c>
      <c r="H502" s="73"/>
      <c r="I502" s="73"/>
      <c r="J502" s="73">
        <v>13.74</v>
      </c>
      <c r="L502">
        <f>J502</f>
        <v>13.74</v>
      </c>
    </row>
    <row r="503" spans="1:12">
      <c r="A503" s="93">
        <v>6</v>
      </c>
      <c r="B503" s="75" t="str">
        <f>'BRYŁA B'!C90</f>
        <v>Łazienka personelu</v>
      </c>
      <c r="C503" s="73" t="s">
        <v>522</v>
      </c>
      <c r="D503" s="73"/>
      <c r="E503" s="73"/>
      <c r="F503" s="73"/>
      <c r="G503" s="73">
        <f>J503</f>
        <v>3.92</v>
      </c>
      <c r="H503" s="73"/>
      <c r="I503" s="73"/>
      <c r="J503" s="73">
        <v>3.92</v>
      </c>
    </row>
    <row r="504" spans="1:12">
      <c r="A504" s="93">
        <v>7</v>
      </c>
      <c r="B504" s="75" t="str">
        <f>'BRYŁA B'!C91</f>
        <v>W.C</v>
      </c>
      <c r="C504" s="73" t="s">
        <v>524</v>
      </c>
      <c r="D504" s="73"/>
      <c r="E504" s="73"/>
      <c r="F504" s="73">
        <v>1.86</v>
      </c>
      <c r="G504" s="73"/>
      <c r="H504" s="73"/>
      <c r="I504" s="73"/>
      <c r="J504" s="73">
        <v>1.86</v>
      </c>
    </row>
    <row r="505" spans="1:12">
      <c r="A505" s="93">
        <v>8</v>
      </c>
      <c r="B505" s="75" t="str">
        <f>'BRYŁA B'!C92</f>
        <v>Pomieszczenie socjalne</v>
      </c>
      <c r="C505" s="73">
        <v>5</v>
      </c>
      <c r="D505" s="73"/>
      <c r="E505" s="73"/>
      <c r="F505" s="73"/>
      <c r="G505" s="73">
        <f>J505</f>
        <v>5.82</v>
      </c>
      <c r="H505" s="73"/>
      <c r="I505" s="73"/>
      <c r="J505" s="73">
        <v>5.82</v>
      </c>
      <c r="L505">
        <f t="shared" ref="L505:L514" si="61">J505</f>
        <v>5.82</v>
      </c>
    </row>
    <row r="506" spans="1:12">
      <c r="A506" s="93">
        <v>9</v>
      </c>
      <c r="B506" s="75" t="str">
        <f>'BRYŁA B'!C93</f>
        <v>Pokój kierownika S.O.R</v>
      </c>
      <c r="C506" s="73">
        <v>6</v>
      </c>
      <c r="D506" s="73"/>
      <c r="E506" s="73"/>
      <c r="F506" s="73"/>
      <c r="G506" s="101">
        <f>J506</f>
        <v>6.74</v>
      </c>
      <c r="H506" s="73"/>
      <c r="I506" s="73"/>
      <c r="J506" s="73">
        <v>6.74</v>
      </c>
      <c r="L506">
        <f t="shared" si="61"/>
        <v>6.74</v>
      </c>
    </row>
    <row r="507" spans="1:12">
      <c r="A507" s="93">
        <v>10</v>
      </c>
      <c r="B507" s="75" t="str">
        <f>'BRYŁA B'!C94</f>
        <v>Komunikacja</v>
      </c>
      <c r="C507" s="73">
        <v>7</v>
      </c>
      <c r="D507" s="73"/>
      <c r="E507" s="73"/>
      <c r="F507" s="73">
        <f>J507</f>
        <v>5.44</v>
      </c>
      <c r="G507" s="73"/>
      <c r="H507" s="73"/>
      <c r="I507" s="73"/>
      <c r="J507" s="73">
        <v>5.44</v>
      </c>
      <c r="L507">
        <f t="shared" si="61"/>
        <v>5.44</v>
      </c>
    </row>
    <row r="508" spans="1:12">
      <c r="A508" s="93">
        <v>11</v>
      </c>
      <c r="B508" s="75" t="str">
        <f>'BRYŁA B'!C95</f>
        <v>Komunikacja</v>
      </c>
      <c r="C508" s="73">
        <v>8</v>
      </c>
      <c r="D508" s="73"/>
      <c r="E508" s="73"/>
      <c r="F508" s="73"/>
      <c r="G508" s="73"/>
      <c r="H508" s="73">
        <f>J508</f>
        <v>78.17</v>
      </c>
      <c r="I508" s="73"/>
      <c r="J508" s="73">
        <v>78.17</v>
      </c>
      <c r="L508">
        <f t="shared" si="61"/>
        <v>78.17</v>
      </c>
    </row>
    <row r="509" spans="1:12">
      <c r="A509" s="93">
        <v>12</v>
      </c>
      <c r="B509" s="75" t="str">
        <f>'BRYŁA B'!C96</f>
        <v>Dyżurka pielęgniarsaka i rejestracja pacjentów</v>
      </c>
      <c r="C509" s="73">
        <v>9</v>
      </c>
      <c r="D509" s="73"/>
      <c r="E509" s="73"/>
      <c r="F509" s="73"/>
      <c r="G509" s="73">
        <f>J509</f>
        <v>11</v>
      </c>
      <c r="H509" s="73"/>
      <c r="I509" s="73"/>
      <c r="J509" s="73">
        <v>11</v>
      </c>
      <c r="L509">
        <f t="shared" si="61"/>
        <v>11</v>
      </c>
    </row>
    <row r="510" spans="1:12">
      <c r="A510" s="93">
        <v>13</v>
      </c>
      <c r="B510" s="75" t="str">
        <f>'BRYŁA B'!C97</f>
        <v>Sala przyjęć pacjentów</v>
      </c>
      <c r="C510" s="73">
        <v>10</v>
      </c>
      <c r="D510" s="73"/>
      <c r="E510" s="73"/>
      <c r="F510" s="73">
        <f>J510</f>
        <v>36.6</v>
      </c>
      <c r="G510" s="73"/>
      <c r="H510" s="73"/>
      <c r="I510" s="73"/>
      <c r="J510" s="73">
        <v>36.6</v>
      </c>
      <c r="L510">
        <f t="shared" si="61"/>
        <v>36.6</v>
      </c>
    </row>
    <row r="511" spans="1:12">
      <c r="A511" s="93">
        <v>14</v>
      </c>
      <c r="B511" s="75" t="str">
        <f>'BRYŁA B'!C98</f>
        <v>Sala wstępnej intensywanej terapii</v>
      </c>
      <c r="C511" s="73">
        <v>11</v>
      </c>
      <c r="D511" s="73"/>
      <c r="E511" s="73"/>
      <c r="F511" s="73">
        <f>J511</f>
        <v>37.1</v>
      </c>
      <c r="G511" s="73"/>
      <c r="H511" s="73"/>
      <c r="I511" s="73"/>
      <c r="J511" s="73">
        <v>37.1</v>
      </c>
      <c r="L511">
        <f t="shared" si="61"/>
        <v>37.1</v>
      </c>
    </row>
    <row r="512" spans="1:12">
      <c r="A512" s="93">
        <v>15</v>
      </c>
      <c r="B512" s="75" t="str">
        <f>'BRYŁA B'!C99</f>
        <v>Sala opatrunków gipsowych</v>
      </c>
      <c r="C512" s="73">
        <v>12</v>
      </c>
      <c r="D512" s="73"/>
      <c r="E512" s="73">
        <f>J512</f>
        <v>12.19</v>
      </c>
      <c r="F512" s="73"/>
      <c r="G512" s="73"/>
      <c r="H512" s="73"/>
      <c r="I512" s="73"/>
      <c r="J512" s="73">
        <v>12.19</v>
      </c>
      <c r="L512">
        <f t="shared" si="61"/>
        <v>12.19</v>
      </c>
    </row>
    <row r="513" spans="1:12">
      <c r="A513" s="93">
        <v>16</v>
      </c>
      <c r="B513" s="75" t="str">
        <f>'BRYŁA B'!C100</f>
        <v>Sala segregacji</v>
      </c>
      <c r="C513" s="73">
        <v>13</v>
      </c>
      <c r="D513" s="73"/>
      <c r="E513" s="73"/>
      <c r="F513" s="73">
        <f>J513</f>
        <v>37.5</v>
      </c>
      <c r="G513" s="73"/>
      <c r="H513" s="73"/>
      <c r="I513" s="73"/>
      <c r="J513" s="73">
        <v>37.5</v>
      </c>
      <c r="L513">
        <f t="shared" si="61"/>
        <v>37.5</v>
      </c>
    </row>
    <row r="514" spans="1:12">
      <c r="A514" s="93">
        <v>17</v>
      </c>
      <c r="B514" s="75" t="str">
        <f>'BRYŁA B'!C101</f>
        <v>Sala dekontaminacji</v>
      </c>
      <c r="C514" s="73">
        <v>14</v>
      </c>
      <c r="D514" s="73"/>
      <c r="E514" s="73"/>
      <c r="F514" s="73">
        <f>J514</f>
        <v>11.3</v>
      </c>
      <c r="G514" s="73"/>
      <c r="H514" s="73"/>
      <c r="I514" s="73"/>
      <c r="J514" s="73">
        <v>11.3</v>
      </c>
      <c r="L514">
        <f t="shared" si="61"/>
        <v>11.3</v>
      </c>
    </row>
    <row r="515" spans="1:12">
      <c r="A515" s="93">
        <v>18</v>
      </c>
      <c r="B515" s="75" t="str">
        <f>'BRYŁA B'!C102</f>
        <v>Obszar wjazdu karetek</v>
      </c>
      <c r="C515" s="73">
        <v>15</v>
      </c>
      <c r="D515" s="73"/>
      <c r="E515" s="73"/>
      <c r="F515" s="73"/>
      <c r="G515" s="73"/>
      <c r="H515" s="73">
        <f>J515</f>
        <v>52.22</v>
      </c>
      <c r="I515" s="73"/>
      <c r="J515" s="73">
        <v>52.22</v>
      </c>
    </row>
    <row r="516" spans="1:12">
      <c r="A516" s="93">
        <v>19</v>
      </c>
      <c r="B516" s="75" t="str">
        <f>'BRYŁA B'!C103</f>
        <v>Sala resuscytacyjno zabiegowa</v>
      </c>
      <c r="C516" s="73">
        <v>16</v>
      </c>
      <c r="D516" s="73"/>
      <c r="E516" s="73"/>
      <c r="F516" s="73">
        <f>J516</f>
        <v>40.21</v>
      </c>
      <c r="G516" s="73"/>
      <c r="H516" s="73"/>
      <c r="I516" s="73"/>
      <c r="J516" s="73">
        <v>40.21</v>
      </c>
      <c r="L516">
        <f>J516</f>
        <v>40.21</v>
      </c>
    </row>
    <row r="517" spans="1:12">
      <c r="A517" s="93">
        <v>20</v>
      </c>
      <c r="B517" s="75" t="str">
        <f>'BRYŁA B'!C104</f>
        <v>Sala zabiegowa</v>
      </c>
      <c r="C517" s="73">
        <v>17</v>
      </c>
      <c r="D517" s="73"/>
      <c r="E517" s="73">
        <f>J517</f>
        <v>30.7</v>
      </c>
      <c r="F517" s="73"/>
      <c r="G517" s="73"/>
      <c r="H517" s="73"/>
      <c r="I517" s="73"/>
      <c r="J517" s="73">
        <v>30.7</v>
      </c>
      <c r="L517">
        <f>J517</f>
        <v>30.7</v>
      </c>
    </row>
    <row r="518" spans="1:12">
      <c r="A518" s="93">
        <v>21</v>
      </c>
      <c r="B518" s="75" t="str">
        <f>'BRYŁA B'!C105</f>
        <v>Komunikacja</v>
      </c>
      <c r="C518" s="73">
        <v>18</v>
      </c>
      <c r="D518" s="73"/>
      <c r="E518" s="73"/>
      <c r="F518" s="73">
        <f>J518</f>
        <v>16.8</v>
      </c>
      <c r="G518" s="73"/>
      <c r="H518" s="73"/>
      <c r="I518" s="73"/>
      <c r="J518" s="73">
        <v>16.8</v>
      </c>
      <c r="L518">
        <f>J518</f>
        <v>16.8</v>
      </c>
    </row>
    <row r="519" spans="1:12">
      <c r="A519" s="93">
        <v>22</v>
      </c>
      <c r="B519" s="75" t="s">
        <v>1145</v>
      </c>
      <c r="C519" s="73">
        <v>19</v>
      </c>
      <c r="D519" s="73"/>
      <c r="E519" s="73"/>
      <c r="F519" s="73"/>
      <c r="G519" s="73">
        <f>J519</f>
        <v>12.1</v>
      </c>
      <c r="H519" s="73"/>
      <c r="I519" s="73"/>
      <c r="J519" s="73">
        <v>12.1</v>
      </c>
    </row>
    <row r="520" spans="1:12">
      <c r="A520" s="93">
        <v>23</v>
      </c>
      <c r="B520" s="75" t="str">
        <f>'BRYŁA B'!C107</f>
        <v>Pomieszczenie porządkowe</v>
      </c>
      <c r="C520" s="73">
        <v>20</v>
      </c>
      <c r="D520" s="73"/>
      <c r="E520" s="73"/>
      <c r="F520" s="73"/>
      <c r="G520" s="136">
        <f>J520</f>
        <v>4.08</v>
      </c>
      <c r="H520" s="73"/>
      <c r="I520" s="73"/>
      <c r="J520" s="73">
        <v>4.08</v>
      </c>
      <c r="L520">
        <f>J520</f>
        <v>4.08</v>
      </c>
    </row>
    <row r="521" spans="1:12">
      <c r="A521" s="93">
        <v>24</v>
      </c>
      <c r="B521" s="75" t="str">
        <f>'BRYŁA B'!C108</f>
        <v>Sala przygotowania lekarza</v>
      </c>
      <c r="C521" s="73">
        <v>21</v>
      </c>
      <c r="D521" s="73"/>
      <c r="E521" s="73"/>
      <c r="F521" s="73">
        <f>J521</f>
        <v>8.32</v>
      </c>
      <c r="G521" s="73"/>
      <c r="H521" s="73"/>
      <c r="I521" s="73"/>
      <c r="J521" s="73">
        <v>8.32</v>
      </c>
      <c r="L521">
        <f>J521</f>
        <v>8.32</v>
      </c>
    </row>
    <row r="522" spans="1:12">
      <c r="A522" s="93">
        <v>25</v>
      </c>
      <c r="B522" s="75" t="str">
        <f>'BRYŁA B'!C109</f>
        <v>Komunikacja</v>
      </c>
      <c r="C522" s="73">
        <v>22</v>
      </c>
      <c r="D522" s="73"/>
      <c r="E522" s="73"/>
      <c r="F522" s="73"/>
      <c r="G522" s="73"/>
      <c r="H522" s="73">
        <f>J522</f>
        <v>48.7</v>
      </c>
      <c r="I522" s="73"/>
      <c r="J522" s="73">
        <v>48.7</v>
      </c>
      <c r="L522">
        <f>J522</f>
        <v>48.7</v>
      </c>
    </row>
    <row r="523" spans="1:12">
      <c r="A523" s="93">
        <v>26</v>
      </c>
      <c r="B523" s="75" t="s">
        <v>60</v>
      </c>
      <c r="C523" s="73">
        <v>23</v>
      </c>
      <c r="D523" s="73"/>
      <c r="E523" s="73"/>
      <c r="F523" s="73">
        <v>8.48</v>
      </c>
      <c r="G523" s="73"/>
      <c r="H523" s="73"/>
      <c r="I523" s="73"/>
      <c r="J523" s="73">
        <v>8.48</v>
      </c>
    </row>
    <row r="524" spans="1:12">
      <c r="A524" s="93">
        <v>27</v>
      </c>
      <c r="B524" s="75" t="str">
        <f>'BRYŁA B'!C111</f>
        <v>Sala obserwacji</v>
      </c>
      <c r="C524" s="73">
        <v>24</v>
      </c>
      <c r="D524" s="73"/>
      <c r="E524" s="73"/>
      <c r="F524" s="73">
        <f>J524</f>
        <v>57.1</v>
      </c>
      <c r="G524" s="73"/>
      <c r="H524" s="73"/>
      <c r="I524" s="73"/>
      <c r="J524" s="73">
        <v>57.1</v>
      </c>
      <c r="L524">
        <f>J524</f>
        <v>57.1</v>
      </c>
    </row>
    <row r="525" spans="1:12">
      <c r="A525" s="93">
        <v>28</v>
      </c>
      <c r="B525" s="75" t="str">
        <f>'BRYŁA B'!C112</f>
        <v>Boks diagnostyczno laboratoryjny</v>
      </c>
      <c r="C525" s="73" t="s">
        <v>540</v>
      </c>
      <c r="D525" s="73"/>
      <c r="E525" s="73"/>
      <c r="F525" s="73">
        <f>J525</f>
        <v>3</v>
      </c>
      <c r="G525" s="73"/>
      <c r="H525" s="73"/>
      <c r="I525" s="73"/>
      <c r="J525" s="73">
        <v>3</v>
      </c>
      <c r="L525">
        <f>J525</f>
        <v>3</v>
      </c>
    </row>
    <row r="526" spans="1:12">
      <c r="A526" s="120"/>
      <c r="B526" s="121" t="s">
        <v>913</v>
      </c>
      <c r="C526" s="112"/>
      <c r="D526" s="122"/>
      <c r="E526" s="122">
        <f>SUM(E498:E525)</f>
        <v>42.89</v>
      </c>
      <c r="F526" s="122">
        <f>SUM(F498:F525)</f>
        <v>302.14000000000004</v>
      </c>
      <c r="G526" s="122">
        <v>57.4</v>
      </c>
      <c r="H526" s="122">
        <f>SUM(H498:H525)</f>
        <v>179.08999999999997</v>
      </c>
      <c r="I526" s="122"/>
      <c r="J526" s="122"/>
    </row>
    <row r="527" spans="1:12">
      <c r="A527" s="185" t="s">
        <v>1055</v>
      </c>
      <c r="B527" s="185"/>
      <c r="C527" s="185"/>
      <c r="D527" s="185"/>
      <c r="E527" s="185"/>
      <c r="F527" s="185"/>
      <c r="G527" s="185"/>
      <c r="H527" s="96"/>
      <c r="I527" s="96"/>
      <c r="J527" s="94">
        <f>SUM(J498:J526)</f>
        <v>581.52</v>
      </c>
    </row>
    <row r="531" spans="1:12">
      <c r="A531" t="s">
        <v>1056</v>
      </c>
    </row>
    <row r="533" spans="1:12">
      <c r="A533" s="93" t="s">
        <v>303</v>
      </c>
      <c r="B533" s="94" t="s">
        <v>304</v>
      </c>
      <c r="C533" s="95" t="s">
        <v>1023</v>
      </c>
      <c r="D533" s="94" t="s">
        <v>1024</v>
      </c>
      <c r="E533" s="94" t="s">
        <v>1025</v>
      </c>
      <c r="F533" s="94" t="s">
        <v>1026</v>
      </c>
      <c r="G533" s="94" t="s">
        <v>1027</v>
      </c>
      <c r="H533" s="94" t="s">
        <v>1028</v>
      </c>
      <c r="I533" s="94" t="s">
        <v>1029</v>
      </c>
      <c r="J533" s="94" t="s">
        <v>941</v>
      </c>
    </row>
    <row r="534" spans="1:12">
      <c r="A534" s="103">
        <v>1</v>
      </c>
      <c r="B534" s="69" t="str">
        <f>'BRYŁA B'!C117</f>
        <v>Magazyn sprzętu i aparatury</v>
      </c>
      <c r="C534" s="97">
        <v>9</v>
      </c>
      <c r="D534" s="97"/>
      <c r="E534" s="97"/>
      <c r="F534" s="97"/>
      <c r="G534" s="104">
        <f>J534</f>
        <v>9.5500000000000007</v>
      </c>
      <c r="H534" s="97"/>
      <c r="I534" s="97"/>
      <c r="J534" s="97">
        <v>9.5500000000000007</v>
      </c>
    </row>
    <row r="535" spans="1:12">
      <c r="A535" s="103">
        <v>2</v>
      </c>
      <c r="B535" s="69" t="str">
        <f>'BRYŁA B'!C118</f>
        <v>Łazienka personelu</v>
      </c>
      <c r="C535" s="97">
        <v>10</v>
      </c>
      <c r="D535" s="97"/>
      <c r="E535" s="97"/>
      <c r="F535" s="97"/>
      <c r="G535" s="97">
        <f>J535</f>
        <v>3.56</v>
      </c>
      <c r="H535" s="97"/>
      <c r="I535" s="97"/>
      <c r="J535" s="97">
        <v>3.56</v>
      </c>
    </row>
    <row r="536" spans="1:12">
      <c r="A536" s="103">
        <v>3</v>
      </c>
      <c r="B536" s="69" t="str">
        <f>'BRYŁA B'!C119</f>
        <v>Łazienka personelu</v>
      </c>
      <c r="C536" s="97" t="s">
        <v>544</v>
      </c>
      <c r="D536" s="97"/>
      <c r="E536" s="97"/>
      <c r="F536" s="97"/>
      <c r="G536" s="97">
        <f>J536</f>
        <v>5.8</v>
      </c>
      <c r="H536" s="97"/>
      <c r="I536" s="97"/>
      <c r="J536" s="97">
        <v>5.8</v>
      </c>
    </row>
    <row r="537" spans="1:12">
      <c r="A537" s="103">
        <v>4</v>
      </c>
      <c r="B537" s="112" t="str">
        <f>'BRYŁA B'!C120</f>
        <v>Łazienka pacjentów</v>
      </c>
      <c r="C537" s="113">
        <v>11</v>
      </c>
      <c r="D537" s="113"/>
      <c r="E537" s="113"/>
      <c r="F537" s="113">
        <f>J537</f>
        <v>10.78</v>
      </c>
      <c r="G537" s="113"/>
      <c r="H537" s="113"/>
      <c r="I537" s="113"/>
      <c r="J537" s="113">
        <v>10.78</v>
      </c>
    </row>
    <row r="538" spans="1:12">
      <c r="A538" s="103">
        <v>5</v>
      </c>
      <c r="B538" s="137" t="str">
        <f>'BRYŁA B'!C121</f>
        <v>Pokój personelu</v>
      </c>
      <c r="C538" s="74">
        <v>12</v>
      </c>
      <c r="D538" s="116"/>
      <c r="E538" s="116"/>
      <c r="F538" s="116"/>
      <c r="G538" s="116">
        <f>J538</f>
        <v>21.06</v>
      </c>
      <c r="H538" s="116"/>
      <c r="I538" s="116"/>
      <c r="J538" s="116">
        <v>21.06</v>
      </c>
      <c r="L538">
        <f t="shared" ref="L538:L544" si="62">J538</f>
        <v>21.06</v>
      </c>
    </row>
    <row r="539" spans="1:12">
      <c r="A539" s="103">
        <v>6</v>
      </c>
      <c r="B539" s="75" t="str">
        <f>'BRYŁA B'!C122</f>
        <v>Pokój oddziałowej i kierownika oddziału</v>
      </c>
      <c r="C539" s="73">
        <v>13</v>
      </c>
      <c r="D539" s="73"/>
      <c r="E539" s="73"/>
      <c r="F539" s="73"/>
      <c r="G539" s="101">
        <f>J539</f>
        <v>10.55</v>
      </c>
      <c r="H539" s="73"/>
      <c r="I539" s="73"/>
      <c r="J539" s="73">
        <v>10.55</v>
      </c>
      <c r="L539">
        <f t="shared" si="62"/>
        <v>10.55</v>
      </c>
    </row>
    <row r="540" spans="1:12">
      <c r="A540" s="103">
        <v>7</v>
      </c>
      <c r="B540" s="69" t="str">
        <f>'BRYŁA B'!C123</f>
        <v>Kuchenka oddziałowa</v>
      </c>
      <c r="C540" s="97">
        <v>14</v>
      </c>
      <c r="D540" s="97"/>
      <c r="E540" s="97"/>
      <c r="F540" s="97">
        <f>J540</f>
        <v>7.69</v>
      </c>
      <c r="G540" s="97"/>
      <c r="H540" s="97"/>
      <c r="I540" s="97"/>
      <c r="J540" s="97">
        <v>7.69</v>
      </c>
      <c r="L540">
        <f t="shared" si="62"/>
        <v>7.69</v>
      </c>
    </row>
    <row r="541" spans="1:12">
      <c r="A541" s="103">
        <v>8</v>
      </c>
      <c r="B541" s="69" t="str">
        <f>'BRYŁA B'!C124</f>
        <v>Pokój lekarzy anestezjologów</v>
      </c>
      <c r="C541" s="97">
        <v>15</v>
      </c>
      <c r="D541" s="97"/>
      <c r="E541" s="97"/>
      <c r="F541" s="97"/>
      <c r="G541" s="97">
        <f>J541</f>
        <v>18.79</v>
      </c>
      <c r="H541" s="97"/>
      <c r="I541" s="97"/>
      <c r="J541" s="97">
        <v>18.79</v>
      </c>
      <c r="L541">
        <f t="shared" si="62"/>
        <v>18.79</v>
      </c>
    </row>
    <row r="542" spans="1:12">
      <c r="A542" s="103">
        <v>9</v>
      </c>
      <c r="B542" s="69" t="str">
        <f>'BRYŁA B'!C125</f>
        <v>Punkt przygotowawczy pielęgniarski</v>
      </c>
      <c r="C542" s="97">
        <v>16</v>
      </c>
      <c r="D542" s="97"/>
      <c r="E542" s="97"/>
      <c r="F542" s="97">
        <f t="shared" ref="F542:F549" si="63">J542</f>
        <v>12.9</v>
      </c>
      <c r="G542" s="97"/>
      <c r="H542" s="97"/>
      <c r="I542" s="97"/>
      <c r="J542" s="97">
        <v>12.9</v>
      </c>
      <c r="L542">
        <f t="shared" si="62"/>
        <v>12.9</v>
      </c>
    </row>
    <row r="543" spans="1:12">
      <c r="A543" s="103">
        <v>10</v>
      </c>
      <c r="B543" s="69" t="str">
        <f>'BRYŁA B'!C126</f>
        <v>Śluza umywalkowo-fartuchowa</v>
      </c>
      <c r="C543" s="97">
        <v>17</v>
      </c>
      <c r="D543" s="97"/>
      <c r="E543" s="97"/>
      <c r="F543" s="97">
        <f t="shared" si="63"/>
        <v>6.85</v>
      </c>
      <c r="G543" s="97"/>
      <c r="H543" s="97"/>
      <c r="I543" s="97"/>
      <c r="J543" s="97">
        <v>6.85</v>
      </c>
      <c r="L543">
        <f t="shared" si="62"/>
        <v>6.85</v>
      </c>
    </row>
    <row r="544" spans="1:12">
      <c r="A544" s="103">
        <v>11</v>
      </c>
      <c r="B544" s="69" t="str">
        <f>'BRYŁA B'!C127</f>
        <v>Izolatka</v>
      </c>
      <c r="C544" s="97">
        <v>18</v>
      </c>
      <c r="D544" s="97"/>
      <c r="E544" s="97"/>
      <c r="F544" s="97">
        <f t="shared" si="63"/>
        <v>18.05</v>
      </c>
      <c r="G544" s="97"/>
      <c r="H544" s="97"/>
      <c r="I544" s="97"/>
      <c r="J544" s="97">
        <v>18.05</v>
      </c>
      <c r="L544">
        <f t="shared" si="62"/>
        <v>18.05</v>
      </c>
    </row>
    <row r="545" spans="1:12">
      <c r="A545" s="103">
        <v>12</v>
      </c>
      <c r="B545" s="69" t="str">
        <f>'BRYŁA B'!C128</f>
        <v>Łazienka pacjenta</v>
      </c>
      <c r="C545" s="97" t="s">
        <v>550</v>
      </c>
      <c r="D545" s="97"/>
      <c r="E545" s="97"/>
      <c r="F545" s="97">
        <f t="shared" si="63"/>
        <v>5.33</v>
      </c>
      <c r="G545" s="97"/>
      <c r="H545" s="97"/>
      <c r="I545" s="97"/>
      <c r="J545" s="97">
        <v>5.33</v>
      </c>
    </row>
    <row r="546" spans="1:12">
      <c r="A546" s="103">
        <v>13</v>
      </c>
      <c r="B546" s="69" t="str">
        <f>'BRYŁA B'!C129</f>
        <v>Sala 5- osobowa</v>
      </c>
      <c r="C546" s="97">
        <v>19</v>
      </c>
      <c r="D546" s="97"/>
      <c r="E546" s="97"/>
      <c r="F546" s="97">
        <f t="shared" si="63"/>
        <v>74.900000000000006</v>
      </c>
      <c r="G546" s="97"/>
      <c r="H546" s="97"/>
      <c r="I546" s="97"/>
      <c r="J546" s="97">
        <v>74.900000000000006</v>
      </c>
      <c r="L546">
        <f>J546</f>
        <v>74.900000000000006</v>
      </c>
    </row>
    <row r="547" spans="1:12">
      <c r="A547" s="103">
        <v>14</v>
      </c>
      <c r="B547" s="69" t="str">
        <f>'BRYŁA B'!C130</f>
        <v>Śluza umywalkowo - fartuchowa</v>
      </c>
      <c r="C547" s="97">
        <v>20</v>
      </c>
      <c r="D547" s="97"/>
      <c r="E547" s="97"/>
      <c r="F547" s="97">
        <f t="shared" si="63"/>
        <v>5.0199999999999996</v>
      </c>
      <c r="G547" s="97"/>
      <c r="H547" s="97"/>
      <c r="I547" s="97"/>
      <c r="J547" s="97">
        <v>5.0199999999999996</v>
      </c>
    </row>
    <row r="548" spans="1:12">
      <c r="A548" s="103">
        <v>15</v>
      </c>
      <c r="B548" s="69" t="str">
        <f>'BRYŁA B'!C131</f>
        <v>Brudownik do mycia kaczek i basenów</v>
      </c>
      <c r="C548" s="97" t="s">
        <v>554</v>
      </c>
      <c r="D548" s="97"/>
      <c r="E548" s="97"/>
      <c r="F548" s="97">
        <f t="shared" si="63"/>
        <v>6.3</v>
      </c>
      <c r="G548" s="97"/>
      <c r="H548" s="97"/>
      <c r="I548" s="97"/>
      <c r="J548" s="97">
        <v>6.3</v>
      </c>
    </row>
    <row r="549" spans="1:12">
      <c r="A549" s="103">
        <v>16</v>
      </c>
      <c r="B549" s="69" t="str">
        <f>'BRYŁA B'!C132</f>
        <v>Śluza umywalkowo-fartuchowa</v>
      </c>
      <c r="C549" s="97">
        <v>21</v>
      </c>
      <c r="D549" s="97"/>
      <c r="E549" s="97"/>
      <c r="F549" s="97">
        <f t="shared" si="63"/>
        <v>16.149999999999999</v>
      </c>
      <c r="G549" s="97"/>
      <c r="H549" s="97"/>
      <c r="I549" s="97"/>
      <c r="J549" s="97">
        <v>16.149999999999999</v>
      </c>
    </row>
    <row r="550" spans="1:12">
      <c r="A550" s="103">
        <v>17</v>
      </c>
      <c r="B550" s="69" t="str">
        <f>'BRYŁA B'!C133</f>
        <v>Pomieszczenie porządkowe</v>
      </c>
      <c r="C550" s="97">
        <v>22</v>
      </c>
      <c r="D550" s="97"/>
      <c r="E550" s="97"/>
      <c r="F550" s="97"/>
      <c r="G550" s="104">
        <f>J550</f>
        <v>2.2000000000000002</v>
      </c>
      <c r="H550" s="97"/>
      <c r="I550" s="97"/>
      <c r="J550" s="97">
        <v>2.2000000000000002</v>
      </c>
      <c r="L550">
        <f>J550</f>
        <v>2.2000000000000002</v>
      </c>
    </row>
    <row r="551" spans="1:12">
      <c r="A551" s="103">
        <v>18</v>
      </c>
      <c r="B551" s="69" t="str">
        <f>'BRYŁA B'!C134</f>
        <v>Magazyn bielizny brudnej</v>
      </c>
      <c r="C551" s="97">
        <v>23</v>
      </c>
      <c r="D551" s="97"/>
      <c r="E551" s="97"/>
      <c r="F551" s="97"/>
      <c r="G551" s="104">
        <f>J551</f>
        <v>2.2400000000000002</v>
      </c>
      <c r="H551" s="97"/>
      <c r="I551" s="97"/>
      <c r="J551" s="97">
        <v>2.2400000000000002</v>
      </c>
      <c r="L551">
        <f>J551</f>
        <v>2.2400000000000002</v>
      </c>
    </row>
    <row r="552" spans="1:12">
      <c r="A552" s="103">
        <v>19</v>
      </c>
      <c r="B552" s="112" t="str">
        <f>'BRYŁA B'!C135</f>
        <v>Magazyn bielizny czystej</v>
      </c>
      <c r="C552" s="97">
        <v>24</v>
      </c>
      <c r="D552" s="113"/>
      <c r="E552" s="113"/>
      <c r="F552" s="113"/>
      <c r="G552" s="118">
        <f>J552</f>
        <v>4.51</v>
      </c>
      <c r="H552" s="113"/>
      <c r="I552" s="113"/>
      <c r="J552" s="113">
        <v>4.51</v>
      </c>
      <c r="L552">
        <f>J552</f>
        <v>4.51</v>
      </c>
    </row>
    <row r="553" spans="1:12">
      <c r="A553" s="103">
        <v>20</v>
      </c>
      <c r="B553" s="115" t="str">
        <f>'BRYŁA B'!C136</f>
        <v>Komunikacja</v>
      </c>
      <c r="C553" s="97">
        <v>25</v>
      </c>
      <c r="D553" s="116"/>
      <c r="E553" s="116"/>
      <c r="F553" s="116">
        <f>J553</f>
        <v>99.83</v>
      </c>
      <c r="G553" s="116"/>
      <c r="H553" s="116"/>
      <c r="I553" s="116"/>
      <c r="J553" s="116">
        <v>99.83</v>
      </c>
      <c r="L553">
        <f>J553</f>
        <v>99.83</v>
      </c>
    </row>
    <row r="554" spans="1:12">
      <c r="A554" s="77"/>
      <c r="B554" s="127" t="s">
        <v>913</v>
      </c>
      <c r="C554" s="112"/>
      <c r="D554" s="128"/>
      <c r="E554" s="128"/>
      <c r="F554" s="128">
        <f>SUM(F534:F553)</f>
        <v>263.8</v>
      </c>
      <c r="G554" s="128">
        <f>SUM(G534:G553)</f>
        <v>78.260000000000005</v>
      </c>
      <c r="H554" s="128"/>
      <c r="I554" s="128"/>
      <c r="J554" s="115"/>
    </row>
    <row r="555" spans="1:12">
      <c r="A555" s="183" t="s">
        <v>1057</v>
      </c>
      <c r="B555" s="183"/>
      <c r="C555" s="183"/>
      <c r="D555" s="183"/>
      <c r="E555" s="183"/>
      <c r="F555" s="183"/>
      <c r="G555" s="183"/>
      <c r="H555" s="110"/>
      <c r="I555" s="110"/>
      <c r="J555" s="94">
        <f>SUM(J534:J554)</f>
        <v>342.06</v>
      </c>
    </row>
    <row r="558" spans="1:12">
      <c r="A558" t="s">
        <v>1058</v>
      </c>
    </row>
    <row r="560" spans="1:12">
      <c r="A560" s="93" t="s">
        <v>303</v>
      </c>
      <c r="B560" s="94" t="s">
        <v>304</v>
      </c>
      <c r="C560" s="95" t="s">
        <v>1023</v>
      </c>
      <c r="D560" s="94" t="s">
        <v>1024</v>
      </c>
      <c r="E560" s="94" t="s">
        <v>1025</v>
      </c>
      <c r="F560" s="94" t="s">
        <v>1026</v>
      </c>
      <c r="G560" s="94" t="s">
        <v>1027</v>
      </c>
      <c r="H560" s="94" t="s">
        <v>1028</v>
      </c>
      <c r="I560" s="94" t="s">
        <v>1029</v>
      </c>
      <c r="J560" s="94" t="s">
        <v>941</v>
      </c>
    </row>
    <row r="561" spans="1:12">
      <c r="A561" s="103">
        <v>1</v>
      </c>
      <c r="B561" s="69" t="str">
        <f>'BRYŁA B'!C161</f>
        <v>Holl + korytarz</v>
      </c>
      <c r="C561" s="97"/>
      <c r="D561" s="97"/>
      <c r="E561" s="97"/>
      <c r="F561" s="97"/>
      <c r="G561" s="97"/>
      <c r="H561" s="97">
        <f>J561</f>
        <v>87.1</v>
      </c>
      <c r="I561" s="97"/>
      <c r="J561" s="97">
        <v>87.1</v>
      </c>
      <c r="L561">
        <f t="shared" ref="L561:L582" si="64">J561</f>
        <v>87.1</v>
      </c>
    </row>
    <row r="562" spans="1:12">
      <c r="A562" s="103">
        <v>2</v>
      </c>
      <c r="B562" s="69" t="str">
        <f>'BRYŁA B'!C162</f>
        <v>Poczekalnia dla rodzin pacjentów</v>
      </c>
      <c r="C562" s="97"/>
      <c r="D562" s="97"/>
      <c r="E562" s="97"/>
      <c r="F562" s="97"/>
      <c r="G562" s="98">
        <f>J562</f>
        <v>9.8000000000000007</v>
      </c>
      <c r="H562" s="97"/>
      <c r="I562" s="97"/>
      <c r="J562" s="97">
        <v>9.8000000000000007</v>
      </c>
      <c r="L562">
        <f t="shared" si="64"/>
        <v>9.8000000000000007</v>
      </c>
    </row>
    <row r="563" spans="1:12">
      <c r="A563" s="103">
        <v>4</v>
      </c>
      <c r="B563" s="69" t="str">
        <f>'BRYŁA B'!C164</f>
        <v>Składzik porządkowy</v>
      </c>
      <c r="C563" s="97"/>
      <c r="D563" s="97"/>
      <c r="E563" s="97"/>
      <c r="F563" s="97"/>
      <c r="G563" s="104">
        <f>J563</f>
        <v>2.2000000000000002</v>
      </c>
      <c r="H563" s="97"/>
      <c r="I563" s="97"/>
      <c r="J563" s="97">
        <v>2.2000000000000002</v>
      </c>
      <c r="L563">
        <f t="shared" si="64"/>
        <v>2.2000000000000002</v>
      </c>
    </row>
    <row r="564" spans="1:12">
      <c r="A564" s="103">
        <v>5</v>
      </c>
      <c r="B564" s="69" t="str">
        <f>'BRYŁA B'!C165</f>
        <v>Korytarz</v>
      </c>
      <c r="C564" s="97"/>
      <c r="D564" s="97"/>
      <c r="E564" s="97"/>
      <c r="F564" s="97">
        <f>J564</f>
        <v>59.2</v>
      </c>
      <c r="G564" s="97"/>
      <c r="H564" s="97"/>
      <c r="I564" s="97"/>
      <c r="J564" s="97">
        <v>59.2</v>
      </c>
      <c r="L564">
        <f t="shared" si="64"/>
        <v>59.2</v>
      </c>
    </row>
    <row r="565" spans="1:12">
      <c r="A565" s="103">
        <v>6</v>
      </c>
      <c r="B565" s="69" t="str">
        <f>'BRYŁA B'!C166</f>
        <v>Przedsionek brudownika</v>
      </c>
      <c r="C565" s="97"/>
      <c r="D565" s="97"/>
      <c r="E565" s="97"/>
      <c r="F565" s="97">
        <f>J565</f>
        <v>6.1</v>
      </c>
      <c r="G565" s="97"/>
      <c r="H565" s="97"/>
      <c r="I565" s="97"/>
      <c r="J565" s="97">
        <v>6.1</v>
      </c>
      <c r="L565">
        <f t="shared" si="64"/>
        <v>6.1</v>
      </c>
    </row>
    <row r="566" spans="1:12">
      <c r="A566" s="103">
        <v>7</v>
      </c>
      <c r="B566" s="69" t="str">
        <f>'BRYŁA B'!C167</f>
        <v>Brudownik</v>
      </c>
      <c r="C566" s="97"/>
      <c r="D566" s="97"/>
      <c r="E566" s="97"/>
      <c r="F566" s="97">
        <f>J566</f>
        <v>9.1</v>
      </c>
      <c r="G566" s="97"/>
      <c r="H566" s="97"/>
      <c r="I566" s="97"/>
      <c r="J566" s="97">
        <v>9.1</v>
      </c>
      <c r="L566">
        <f t="shared" si="64"/>
        <v>9.1</v>
      </c>
    </row>
    <row r="567" spans="1:12">
      <c r="A567" s="103">
        <v>8</v>
      </c>
      <c r="B567" s="69" t="str">
        <f>'BRYŁA B'!C168</f>
        <v>Sala wybudzeniowa</v>
      </c>
      <c r="C567" s="97"/>
      <c r="D567" s="97"/>
      <c r="E567" s="97"/>
      <c r="F567" s="97">
        <f>J567</f>
        <v>61.5</v>
      </c>
      <c r="G567" s="97"/>
      <c r="H567" s="97"/>
      <c r="I567" s="97"/>
      <c r="J567" s="97">
        <v>61.5</v>
      </c>
      <c r="L567">
        <f t="shared" si="64"/>
        <v>61.5</v>
      </c>
    </row>
    <row r="568" spans="1:12">
      <c r="A568" s="103">
        <v>9</v>
      </c>
      <c r="B568" s="69" t="str">
        <f>'BRYŁA B'!C169</f>
        <v>Magazyn sprzętu - aparatu RTG</v>
      </c>
      <c r="C568" s="97"/>
      <c r="D568" s="97"/>
      <c r="E568" s="97"/>
      <c r="F568" s="97"/>
      <c r="G568" s="104">
        <f>J568</f>
        <v>11.7</v>
      </c>
      <c r="H568" s="97"/>
      <c r="I568" s="97"/>
      <c r="J568" s="97">
        <v>11.7</v>
      </c>
      <c r="L568">
        <f t="shared" si="64"/>
        <v>11.7</v>
      </c>
    </row>
    <row r="569" spans="1:12">
      <c r="A569" s="103">
        <v>10</v>
      </c>
      <c r="B569" s="69" t="str">
        <f>'BRYŁA B'!C170</f>
        <v>Przedsionek</v>
      </c>
      <c r="C569" s="97"/>
      <c r="D569" s="97"/>
      <c r="E569" s="97"/>
      <c r="F569" s="97">
        <f t="shared" ref="F569:F575" si="65">J569</f>
        <v>8.8000000000000007</v>
      </c>
      <c r="G569" s="97"/>
      <c r="H569" s="97"/>
      <c r="I569" s="97"/>
      <c r="J569" s="97">
        <v>8.8000000000000007</v>
      </c>
      <c r="L569">
        <f t="shared" si="64"/>
        <v>8.8000000000000007</v>
      </c>
    </row>
    <row r="570" spans="1:12">
      <c r="A570" s="103">
        <v>11</v>
      </c>
      <c r="B570" s="69" t="str">
        <f>'BRYŁA B'!C171</f>
        <v>Śluza pacjentów</v>
      </c>
      <c r="C570" s="97"/>
      <c r="D570" s="97"/>
      <c r="E570" s="97"/>
      <c r="F570" s="97">
        <f t="shared" si="65"/>
        <v>6.8</v>
      </c>
      <c r="G570" s="97"/>
      <c r="H570" s="97"/>
      <c r="I570" s="97"/>
      <c r="J570" s="97">
        <v>6.8</v>
      </c>
      <c r="L570">
        <f t="shared" si="64"/>
        <v>6.8</v>
      </c>
    </row>
    <row r="571" spans="1:12">
      <c r="A571" s="103">
        <v>12</v>
      </c>
      <c r="B571" s="69" t="str">
        <f>'BRYŁA B'!C172</f>
        <v>Śluza pacjentów</v>
      </c>
      <c r="C571" s="97"/>
      <c r="D571" s="97"/>
      <c r="E571" s="97"/>
      <c r="F571" s="97">
        <f t="shared" si="65"/>
        <v>27.3</v>
      </c>
      <c r="G571" s="97"/>
      <c r="H571" s="97"/>
      <c r="I571" s="97"/>
      <c r="J571" s="97">
        <v>27.3</v>
      </c>
      <c r="L571">
        <f t="shared" si="64"/>
        <v>27.3</v>
      </c>
    </row>
    <row r="572" spans="1:12">
      <c r="A572" s="103">
        <v>13</v>
      </c>
      <c r="B572" s="69" t="str">
        <f>'BRYŁA B'!C173</f>
        <v>Śluza materiałowo - sprzętowa</v>
      </c>
      <c r="C572" s="97"/>
      <c r="D572" s="97"/>
      <c r="E572" s="97"/>
      <c r="F572" s="97">
        <f t="shared" si="65"/>
        <v>10.1</v>
      </c>
      <c r="G572" s="97"/>
      <c r="H572" s="97"/>
      <c r="I572" s="97"/>
      <c r="J572" s="97">
        <v>10.1</v>
      </c>
      <c r="L572">
        <f t="shared" si="64"/>
        <v>10.1</v>
      </c>
    </row>
    <row r="573" spans="1:12">
      <c r="A573" s="103">
        <v>14</v>
      </c>
      <c r="B573" s="69" t="str">
        <f>'BRYŁA B'!C174</f>
        <v>Korytarz bloku operacyjnego</v>
      </c>
      <c r="C573" s="97"/>
      <c r="D573" s="97"/>
      <c r="E573" s="97"/>
      <c r="F573" s="97">
        <f t="shared" si="65"/>
        <v>136.80000000000001</v>
      </c>
      <c r="G573" s="97"/>
      <c r="H573" s="97"/>
      <c r="I573" s="97"/>
      <c r="J573" s="97">
        <v>136.80000000000001</v>
      </c>
      <c r="L573">
        <f t="shared" si="64"/>
        <v>136.80000000000001</v>
      </c>
    </row>
    <row r="574" spans="1:12">
      <c r="A574" s="103">
        <v>15</v>
      </c>
      <c r="B574" s="69" t="str">
        <f>'BRYŁA B'!C175</f>
        <v>Przygotowanie lekarzy</v>
      </c>
      <c r="C574" s="97"/>
      <c r="D574" s="97"/>
      <c r="E574" s="97"/>
      <c r="F574" s="97">
        <f t="shared" si="65"/>
        <v>8.9</v>
      </c>
      <c r="G574" s="97"/>
      <c r="H574" s="97"/>
      <c r="I574" s="97"/>
      <c r="J574" s="97">
        <v>8.9</v>
      </c>
      <c r="L574">
        <f t="shared" si="64"/>
        <v>8.9</v>
      </c>
    </row>
    <row r="575" spans="1:12">
      <c r="A575" s="103">
        <v>16</v>
      </c>
      <c r="B575" s="69" t="str">
        <f>'BRYŁA B'!C176</f>
        <v>Przygotowanie pacjentów</v>
      </c>
      <c r="C575" s="97"/>
      <c r="D575" s="97"/>
      <c r="E575" s="97"/>
      <c r="F575" s="97">
        <f t="shared" si="65"/>
        <v>10.5</v>
      </c>
      <c r="G575" s="97"/>
      <c r="H575" s="97"/>
      <c r="I575" s="97"/>
      <c r="J575" s="97">
        <v>10.5</v>
      </c>
      <c r="L575">
        <f t="shared" si="64"/>
        <v>10.5</v>
      </c>
    </row>
    <row r="576" spans="1:12">
      <c r="A576" s="103">
        <v>17</v>
      </c>
      <c r="B576" s="69" t="str">
        <f>'BRYŁA B'!C177</f>
        <v>Sala operacyjna aseptyczna</v>
      </c>
      <c r="C576" s="97"/>
      <c r="D576" s="97">
        <f>J576</f>
        <v>38.799999999999997</v>
      </c>
      <c r="E576" s="97"/>
      <c r="F576" s="97"/>
      <c r="G576" s="97"/>
      <c r="H576" s="97"/>
      <c r="I576" s="97"/>
      <c r="J576" s="97">
        <v>38.799999999999997</v>
      </c>
      <c r="L576">
        <f t="shared" si="64"/>
        <v>38.799999999999997</v>
      </c>
    </row>
    <row r="577" spans="1:12">
      <c r="A577" s="111">
        <v>18</v>
      </c>
      <c r="B577" s="112" t="str">
        <f>'BRYŁA B'!C178</f>
        <v>Instrumentarium - sale aseptyczne</v>
      </c>
      <c r="C577" s="97"/>
      <c r="D577" s="113">
        <f>J577</f>
        <v>8.5</v>
      </c>
      <c r="E577" s="113"/>
      <c r="F577" s="113"/>
      <c r="G577" s="113"/>
      <c r="H577" s="113"/>
      <c r="I577" s="113"/>
      <c r="J577" s="113">
        <v>8.5</v>
      </c>
      <c r="L577">
        <f t="shared" si="64"/>
        <v>8.5</v>
      </c>
    </row>
    <row r="578" spans="1:12">
      <c r="A578" s="114">
        <v>19</v>
      </c>
      <c r="B578" s="115" t="str">
        <f>'BRYŁA B'!C179</f>
        <v>Instrumentarium - sala septyczna</v>
      </c>
      <c r="C578" s="97"/>
      <c r="D578" s="116">
        <f>J578</f>
        <v>6.5</v>
      </c>
      <c r="E578" s="116"/>
      <c r="F578" s="116"/>
      <c r="G578" s="116"/>
      <c r="H578" s="116"/>
      <c r="I578" s="116"/>
      <c r="J578" s="116">
        <v>6.5</v>
      </c>
      <c r="L578">
        <f t="shared" si="64"/>
        <v>6.5</v>
      </c>
    </row>
    <row r="579" spans="1:12">
      <c r="A579" s="114">
        <v>20</v>
      </c>
      <c r="B579" s="115" t="str">
        <f>'BRYŁA B'!C180</f>
        <v>Przygotowanie lekarzy</v>
      </c>
      <c r="C579" s="97"/>
      <c r="D579" s="116"/>
      <c r="E579" s="116"/>
      <c r="F579" s="116">
        <f>J579</f>
        <v>14.3</v>
      </c>
      <c r="G579" s="116"/>
      <c r="H579" s="116"/>
      <c r="I579" s="116"/>
      <c r="J579" s="116">
        <v>14.3</v>
      </c>
      <c r="L579">
        <f t="shared" si="64"/>
        <v>14.3</v>
      </c>
    </row>
    <row r="580" spans="1:12">
      <c r="A580" s="114">
        <v>21</v>
      </c>
      <c r="B580" s="115" t="str">
        <f>'BRYŁA B'!C181</f>
        <v>Przygotowanie pacjentów</v>
      </c>
      <c r="C580" s="97"/>
      <c r="D580" s="116"/>
      <c r="E580" s="116"/>
      <c r="F580" s="116">
        <f>J580</f>
        <v>10.7</v>
      </c>
      <c r="G580" s="116"/>
      <c r="H580" s="116"/>
      <c r="I580" s="116"/>
      <c r="J580" s="116">
        <v>10.7</v>
      </c>
      <c r="L580">
        <f t="shared" si="64"/>
        <v>10.7</v>
      </c>
    </row>
    <row r="581" spans="1:12">
      <c r="A581" s="114">
        <v>22</v>
      </c>
      <c r="B581" s="115" t="str">
        <f>'BRYŁA B'!C182</f>
        <v>Sala operacyjna septyczna</v>
      </c>
      <c r="C581" s="97"/>
      <c r="D581" s="116">
        <f>J581</f>
        <v>37</v>
      </c>
      <c r="E581" s="116"/>
      <c r="F581" s="116"/>
      <c r="G581" s="116"/>
      <c r="H581" s="116"/>
      <c r="I581" s="116"/>
      <c r="J581" s="116">
        <v>37</v>
      </c>
      <c r="L581">
        <f t="shared" si="64"/>
        <v>37</v>
      </c>
    </row>
    <row r="582" spans="1:12">
      <c r="A582" s="114">
        <v>23</v>
      </c>
      <c r="B582" s="115" t="str">
        <f>'BRYŁA B'!C183</f>
        <v>Pom. wstepnego mycia i segregacji</v>
      </c>
      <c r="C582" s="97"/>
      <c r="D582" s="116"/>
      <c r="E582" s="116"/>
      <c r="F582" s="116">
        <f>J582</f>
        <v>39.6</v>
      </c>
      <c r="G582" s="116"/>
      <c r="H582" s="116"/>
      <c r="I582" s="116"/>
      <c r="J582" s="116">
        <v>39.6</v>
      </c>
      <c r="L582">
        <f t="shared" si="64"/>
        <v>39.6</v>
      </c>
    </row>
    <row r="583" spans="1:12">
      <c r="A583" s="114">
        <v>24</v>
      </c>
      <c r="B583" s="115" t="str">
        <f>'BRYŁA B'!C184</f>
        <v>Brudownik</v>
      </c>
      <c r="C583" s="97"/>
      <c r="D583" s="116"/>
      <c r="E583" s="116"/>
      <c r="F583" s="116">
        <f>J583</f>
        <v>4.8</v>
      </c>
      <c r="G583" s="116"/>
      <c r="H583" s="116"/>
      <c r="I583" s="116"/>
      <c r="J583" s="116">
        <v>4.8</v>
      </c>
    </row>
    <row r="584" spans="1:12">
      <c r="A584" s="114">
        <v>25</v>
      </c>
      <c r="B584" s="115" t="str">
        <f>'BRYŁA B'!C185</f>
        <v>Hol windowy - winda "brudna"</v>
      </c>
      <c r="C584" s="97"/>
      <c r="D584" s="116"/>
      <c r="E584" s="116"/>
      <c r="F584" s="116"/>
      <c r="G584" s="116">
        <f>J584</f>
        <v>6.5</v>
      </c>
      <c r="H584" s="116"/>
      <c r="I584" s="116"/>
      <c r="J584" s="116">
        <v>6.5</v>
      </c>
    </row>
    <row r="585" spans="1:12">
      <c r="A585" s="114">
        <v>27</v>
      </c>
      <c r="B585" s="115" t="str">
        <f>'BRYŁA B'!C187</f>
        <v>Sterylizacja podręczna, część brudna</v>
      </c>
      <c r="C585" s="97"/>
      <c r="D585" s="116"/>
      <c r="E585" s="116">
        <f>J585</f>
        <v>14.2</v>
      </c>
      <c r="F585" s="116"/>
      <c r="G585" s="116"/>
      <c r="H585" s="116"/>
      <c r="I585" s="116"/>
      <c r="J585" s="116">
        <v>14.2</v>
      </c>
      <c r="L585">
        <f>J585</f>
        <v>14.2</v>
      </c>
    </row>
    <row r="586" spans="1:12">
      <c r="A586" s="114">
        <v>28</v>
      </c>
      <c r="B586" s="115" t="str">
        <f>'BRYŁA B'!C188</f>
        <v>Śluza umywalkowo - fartuchowa</v>
      </c>
      <c r="C586" s="97"/>
      <c r="D586" s="116"/>
      <c r="E586" s="116"/>
      <c r="F586" s="116">
        <f>J586</f>
        <v>2.9</v>
      </c>
      <c r="G586" s="116"/>
      <c r="H586" s="116"/>
      <c r="I586" s="116"/>
      <c r="J586" s="116">
        <v>2.9</v>
      </c>
      <c r="L586">
        <f>J586</f>
        <v>2.9</v>
      </c>
    </row>
    <row r="587" spans="1:12">
      <c r="A587" s="114">
        <v>29</v>
      </c>
      <c r="B587" s="115" t="str">
        <f>'BRYŁA B'!C189</f>
        <v>Pom. przyjmowania materiałów sterylnych</v>
      </c>
      <c r="C587" s="97"/>
      <c r="D587" s="116"/>
      <c r="E587" s="116">
        <f>J587</f>
        <v>9.6999999999999993</v>
      </c>
      <c r="F587" s="116"/>
      <c r="G587" s="116"/>
      <c r="H587" s="116"/>
      <c r="I587" s="116"/>
      <c r="J587" s="116">
        <v>9.6999999999999993</v>
      </c>
      <c r="L587">
        <f>J587</f>
        <v>9.6999999999999993</v>
      </c>
    </row>
    <row r="588" spans="1:12">
      <c r="A588" s="114">
        <v>30</v>
      </c>
      <c r="B588" s="115" t="str">
        <f>'BRYŁA B'!C190</f>
        <v>Sterylizacja podręczna, część czysta,</v>
      </c>
      <c r="C588" s="97"/>
      <c r="D588" s="116"/>
      <c r="E588" s="116">
        <f>J588</f>
        <v>25.9</v>
      </c>
      <c r="F588" s="116"/>
      <c r="G588" s="116"/>
      <c r="H588" s="116"/>
      <c r="I588" s="116"/>
      <c r="J588" s="116">
        <v>25.9</v>
      </c>
      <c r="L588">
        <f>J588</f>
        <v>25.9</v>
      </c>
    </row>
    <row r="589" spans="1:12">
      <c r="A589" s="93">
        <v>31</v>
      </c>
      <c r="B589" s="110" t="str">
        <f>'BRYŁA B'!C191</f>
        <v>Śluza umywalkowo - fartuchowa</v>
      </c>
      <c r="C589" s="97"/>
      <c r="D589" s="100"/>
      <c r="E589" s="100"/>
      <c r="F589" s="100">
        <f>J589</f>
        <v>2.8</v>
      </c>
      <c r="G589" s="100"/>
      <c r="H589" s="100"/>
      <c r="I589" s="100"/>
      <c r="J589" s="100">
        <v>2.8</v>
      </c>
    </row>
    <row r="590" spans="1:12">
      <c r="A590" s="103">
        <v>32</v>
      </c>
      <c r="B590" s="69" t="str">
        <f>'BRYŁA B'!C192</f>
        <v>Śluza umywalkowo - fartuchowa</v>
      </c>
      <c r="C590" s="97"/>
      <c r="D590" s="69"/>
      <c r="E590" s="119"/>
      <c r="F590" s="69">
        <f>J590</f>
        <v>5.8</v>
      </c>
      <c r="G590" s="69"/>
      <c r="H590" s="69"/>
      <c r="I590" s="69"/>
      <c r="J590" s="97">
        <v>5.8</v>
      </c>
    </row>
    <row r="591" spans="1:12">
      <c r="A591" s="93">
        <v>33</v>
      </c>
      <c r="B591" s="75" t="str">
        <f>'BRYŁA B'!C193</f>
        <v>Kuchenka herbaciana</v>
      </c>
      <c r="C591" s="73"/>
      <c r="D591" s="75"/>
      <c r="E591" s="133"/>
      <c r="F591" s="75"/>
      <c r="G591" s="75">
        <f>J591</f>
        <v>9.5</v>
      </c>
      <c r="H591" s="75"/>
      <c r="I591" s="75"/>
      <c r="J591" s="73">
        <v>9.5</v>
      </c>
      <c r="L591">
        <f t="shared" ref="L591:L598" si="66">J591</f>
        <v>9.5</v>
      </c>
    </row>
    <row r="592" spans="1:12">
      <c r="A592" s="93">
        <v>34</v>
      </c>
      <c r="B592" s="75" t="str">
        <f>'BRYŁA B'!C194</f>
        <v>Pokój wypoczynkowy pielęgniarek</v>
      </c>
      <c r="C592" s="73"/>
      <c r="D592" s="75"/>
      <c r="E592" s="133"/>
      <c r="F592" s="75"/>
      <c r="G592" s="75">
        <f>J592</f>
        <v>15.2</v>
      </c>
      <c r="H592" s="75"/>
      <c r="I592" s="75"/>
      <c r="J592" s="73">
        <v>15.2</v>
      </c>
      <c r="L592">
        <f t="shared" si="66"/>
        <v>15.2</v>
      </c>
    </row>
    <row r="593" spans="1:12">
      <c r="A593" s="93">
        <v>35</v>
      </c>
      <c r="B593" s="75" t="str">
        <f>'BRYŁA B'!C195</f>
        <v>Pokój wypoczynkowy lekarzy</v>
      </c>
      <c r="C593" s="73"/>
      <c r="D593" s="75"/>
      <c r="E593" s="133"/>
      <c r="F593" s="75"/>
      <c r="G593" s="75">
        <f>J593</f>
        <v>10.8</v>
      </c>
      <c r="H593" s="75"/>
      <c r="I593" s="75"/>
      <c r="J593" s="73">
        <v>10.8</v>
      </c>
      <c r="L593">
        <f t="shared" si="66"/>
        <v>10.8</v>
      </c>
    </row>
    <row r="594" spans="1:12">
      <c r="A594" s="93">
        <v>36</v>
      </c>
      <c r="B594" s="75" t="str">
        <f>'BRYŁA B'!C196</f>
        <v>Pokój wypoczynkowy anestezjologów</v>
      </c>
      <c r="C594" s="73"/>
      <c r="D594" s="75"/>
      <c r="E594" s="133"/>
      <c r="F594" s="75"/>
      <c r="G594" s="75">
        <f>J594</f>
        <v>12.8</v>
      </c>
      <c r="H594" s="75"/>
      <c r="I594" s="75"/>
      <c r="J594" s="73">
        <v>12.8</v>
      </c>
      <c r="L594">
        <f t="shared" si="66"/>
        <v>12.8</v>
      </c>
    </row>
    <row r="595" spans="1:12">
      <c r="A595" s="93">
        <v>37</v>
      </c>
      <c r="B595" s="75" t="str">
        <f>'BRYŁA B'!C197</f>
        <v>Sala operacyjna aseptyczna</v>
      </c>
      <c r="C595" s="73"/>
      <c r="D595" s="75">
        <f>J595</f>
        <v>38.799999999999997</v>
      </c>
      <c r="E595" s="133"/>
      <c r="F595" s="75"/>
      <c r="G595" s="75"/>
      <c r="H595" s="75"/>
      <c r="I595" s="75"/>
      <c r="J595" s="73">
        <v>38.799999999999997</v>
      </c>
      <c r="L595">
        <f t="shared" si="66"/>
        <v>38.799999999999997</v>
      </c>
    </row>
    <row r="596" spans="1:12">
      <c r="A596" s="93">
        <v>38</v>
      </c>
      <c r="B596" s="75" t="str">
        <f>'BRYŁA B'!C198</f>
        <v>Przygotowanie pacjentów</v>
      </c>
      <c r="C596" s="73"/>
      <c r="D596" s="75"/>
      <c r="E596" s="133"/>
      <c r="F596" s="75">
        <f>J596</f>
        <v>10.5</v>
      </c>
      <c r="G596" s="75"/>
      <c r="H596" s="75"/>
      <c r="I596" s="75"/>
      <c r="J596" s="73">
        <v>10.5</v>
      </c>
      <c r="L596">
        <f t="shared" si="66"/>
        <v>10.5</v>
      </c>
    </row>
    <row r="597" spans="1:12">
      <c r="A597" s="93">
        <v>39</v>
      </c>
      <c r="B597" s="75" t="str">
        <f>'BRYŁA B'!C199</f>
        <v>Przygotowanie lekarzy</v>
      </c>
      <c r="C597" s="73"/>
      <c r="D597" s="75"/>
      <c r="E597" s="133"/>
      <c r="F597" s="75">
        <f>J597</f>
        <v>8.9</v>
      </c>
      <c r="G597" s="75"/>
      <c r="H597" s="75"/>
      <c r="I597" s="75"/>
      <c r="J597" s="73">
        <v>8.9</v>
      </c>
      <c r="L597">
        <f t="shared" si="66"/>
        <v>8.9</v>
      </c>
    </row>
    <row r="598" spans="1:12">
      <c r="A598" s="93">
        <v>40</v>
      </c>
      <c r="B598" s="75" t="str">
        <f>'BRYŁA B'!C200</f>
        <v>Składzik porządkowy</v>
      </c>
      <c r="C598" s="73"/>
      <c r="D598" s="75"/>
      <c r="E598" s="133"/>
      <c r="F598" s="75"/>
      <c r="G598" s="138">
        <f t="shared" ref="G598:G604" si="67">J598</f>
        <v>2.2999999999999998</v>
      </c>
      <c r="H598" s="75"/>
      <c r="I598" s="75"/>
      <c r="J598" s="73">
        <v>2.2999999999999998</v>
      </c>
      <c r="L598">
        <f t="shared" si="66"/>
        <v>2.2999999999999998</v>
      </c>
    </row>
    <row r="599" spans="1:12">
      <c r="A599" s="93">
        <v>41</v>
      </c>
      <c r="B599" s="75" t="str">
        <f>'BRYŁA B'!C201</f>
        <v>WC personelu (K)</v>
      </c>
      <c r="C599" s="73"/>
      <c r="D599" s="75"/>
      <c r="E599" s="133"/>
      <c r="F599" s="75"/>
      <c r="G599" s="75">
        <f t="shared" si="67"/>
        <v>3.7</v>
      </c>
      <c r="H599" s="75"/>
      <c r="I599" s="75"/>
      <c r="J599" s="73">
        <v>3.7</v>
      </c>
    </row>
    <row r="600" spans="1:12">
      <c r="A600" s="93">
        <v>42</v>
      </c>
      <c r="B600" s="75" t="str">
        <f>'BRYŁA B'!C202</f>
        <v>WC personelu (M)</v>
      </c>
      <c r="C600" s="73"/>
      <c r="D600" s="75"/>
      <c r="E600" s="133"/>
      <c r="F600" s="75"/>
      <c r="G600" s="75">
        <f t="shared" si="67"/>
        <v>6.1</v>
      </c>
      <c r="H600" s="75"/>
      <c r="I600" s="75"/>
      <c r="J600" s="73">
        <v>6.1</v>
      </c>
    </row>
    <row r="601" spans="1:12">
      <c r="A601" s="93">
        <v>43</v>
      </c>
      <c r="B601" s="75" t="str">
        <f>'BRYŁA B'!C203</f>
        <v>Szatnia personelu, boks powrotny (K)</v>
      </c>
      <c r="C601" s="73"/>
      <c r="D601" s="75"/>
      <c r="E601" s="133"/>
      <c r="F601" s="75"/>
      <c r="G601" s="75">
        <f t="shared" si="67"/>
        <v>5.6</v>
      </c>
      <c r="H601" s="75"/>
      <c r="I601" s="75"/>
      <c r="J601" s="73">
        <v>5.6</v>
      </c>
      <c r="L601">
        <f t="shared" ref="L601:L616" si="68">J601</f>
        <v>5.6</v>
      </c>
    </row>
    <row r="602" spans="1:12">
      <c r="A602" s="93">
        <v>44</v>
      </c>
      <c r="B602" s="75" t="str">
        <f>'BRYŁA B'!C204</f>
        <v>Szatnia personelu, część czysta (K)</v>
      </c>
      <c r="C602" s="73"/>
      <c r="D602" s="75"/>
      <c r="E602" s="133"/>
      <c r="F602" s="75"/>
      <c r="G602" s="75">
        <f t="shared" si="67"/>
        <v>10.8</v>
      </c>
      <c r="H602" s="75"/>
      <c r="I602" s="75"/>
      <c r="J602" s="73">
        <v>10.8</v>
      </c>
      <c r="L602">
        <f t="shared" si="68"/>
        <v>10.8</v>
      </c>
    </row>
    <row r="603" spans="1:12">
      <c r="A603" s="93">
        <v>45</v>
      </c>
      <c r="B603" s="75" t="str">
        <f>'BRYŁA B'!C205</f>
        <v>Szatnia personelu, umywalnia (K)</v>
      </c>
      <c r="C603" s="73"/>
      <c r="D603" s="75"/>
      <c r="E603" s="133"/>
      <c r="F603" s="75"/>
      <c r="G603" s="75">
        <f t="shared" si="67"/>
        <v>15.1</v>
      </c>
      <c r="H603" s="75"/>
      <c r="I603" s="75"/>
      <c r="J603" s="73">
        <v>15.1</v>
      </c>
      <c r="L603">
        <f t="shared" si="68"/>
        <v>15.1</v>
      </c>
    </row>
    <row r="604" spans="1:12">
      <c r="A604" s="93">
        <v>46</v>
      </c>
      <c r="B604" s="75" t="str">
        <f>'BRYŁA B'!C206</f>
        <v>Szatnia personelu, część brudna (K)</v>
      </c>
      <c r="C604" s="73"/>
      <c r="D604" s="75"/>
      <c r="E604" s="133"/>
      <c r="F604" s="75"/>
      <c r="G604" s="75">
        <f t="shared" si="67"/>
        <v>21.7</v>
      </c>
      <c r="H604" s="75"/>
      <c r="I604" s="75"/>
      <c r="J604" s="73">
        <v>21.7</v>
      </c>
      <c r="L604">
        <f t="shared" si="68"/>
        <v>21.7</v>
      </c>
    </row>
    <row r="605" spans="1:12">
      <c r="A605" s="93">
        <v>47</v>
      </c>
      <c r="B605" s="75" t="str">
        <f>'BRYŁA B'!C207</f>
        <v>Przedsionek</v>
      </c>
      <c r="C605" s="73"/>
      <c r="D605" s="75"/>
      <c r="E605" s="133"/>
      <c r="F605" s="75">
        <f>J605</f>
        <v>2.2999999999999998</v>
      </c>
      <c r="G605" s="75"/>
      <c r="H605" s="75"/>
      <c r="I605" s="75"/>
      <c r="J605" s="73">
        <v>2.2999999999999998</v>
      </c>
      <c r="L605">
        <f t="shared" si="68"/>
        <v>2.2999999999999998</v>
      </c>
    </row>
    <row r="606" spans="1:12">
      <c r="A606" s="93">
        <v>48</v>
      </c>
      <c r="B606" s="75" t="str">
        <f>'BRYŁA B'!C208</f>
        <v>Korytarz</v>
      </c>
      <c r="C606" s="73"/>
      <c r="D606" s="75"/>
      <c r="E606" s="133"/>
      <c r="F606" s="75">
        <f>J606</f>
        <v>17.5</v>
      </c>
      <c r="G606" s="75"/>
      <c r="H606" s="75"/>
      <c r="I606" s="75"/>
      <c r="J606" s="73">
        <v>17.5</v>
      </c>
      <c r="L606">
        <f t="shared" si="68"/>
        <v>17.5</v>
      </c>
    </row>
    <row r="607" spans="1:12">
      <c r="A607" s="93">
        <v>49</v>
      </c>
      <c r="B607" s="75" t="str">
        <f>'BRYŁA B'!C209</f>
        <v>Szatnia personelu, część brudna (M)</v>
      </c>
      <c r="C607" s="73"/>
      <c r="D607" s="75"/>
      <c r="E607" s="133"/>
      <c r="F607" s="75"/>
      <c r="G607" s="75">
        <f t="shared" ref="G607:G613" si="69">J607</f>
        <v>9</v>
      </c>
      <c r="H607" s="75"/>
      <c r="I607" s="75"/>
      <c r="J607" s="73">
        <v>9</v>
      </c>
      <c r="L607">
        <f t="shared" si="68"/>
        <v>9</v>
      </c>
    </row>
    <row r="608" spans="1:12">
      <c r="A608" s="93">
        <v>50</v>
      </c>
      <c r="B608" s="75" t="str">
        <f>'BRYŁA B'!C210</f>
        <v>Szatnia personelu, umywalnia (M)</v>
      </c>
      <c r="C608" s="73"/>
      <c r="D608" s="75"/>
      <c r="E608" s="133"/>
      <c r="F608" s="75"/>
      <c r="G608" s="75">
        <f t="shared" si="69"/>
        <v>12.8</v>
      </c>
      <c r="H608" s="75"/>
      <c r="I608" s="75"/>
      <c r="J608" s="73">
        <v>12.8</v>
      </c>
      <c r="L608">
        <f t="shared" si="68"/>
        <v>12.8</v>
      </c>
    </row>
    <row r="609" spans="1:12">
      <c r="A609" s="93">
        <v>51</v>
      </c>
      <c r="B609" s="75" t="str">
        <f>'BRYŁA B'!C211</f>
        <v>Szatnia personelu, część czysta (M)</v>
      </c>
      <c r="C609" s="73"/>
      <c r="D609" s="75"/>
      <c r="E609" s="133"/>
      <c r="F609" s="75"/>
      <c r="G609" s="75">
        <f t="shared" si="69"/>
        <v>8.9</v>
      </c>
      <c r="H609" s="75"/>
      <c r="I609" s="75"/>
      <c r="J609" s="73">
        <v>8.9</v>
      </c>
      <c r="L609">
        <f t="shared" si="68"/>
        <v>8.9</v>
      </c>
    </row>
    <row r="610" spans="1:12">
      <c r="A610" s="93">
        <v>52</v>
      </c>
      <c r="B610" s="75" t="str">
        <f>'BRYŁA B'!C212</f>
        <v>Szatnia personelu, boks powrotny (M)</v>
      </c>
      <c r="C610" s="73"/>
      <c r="D610" s="75"/>
      <c r="E610" s="133"/>
      <c r="F610" s="75"/>
      <c r="G610" s="75">
        <f t="shared" si="69"/>
        <v>4.8</v>
      </c>
      <c r="H610" s="75"/>
      <c r="I610" s="75"/>
      <c r="J610" s="73">
        <v>4.8</v>
      </c>
      <c r="L610">
        <f t="shared" si="68"/>
        <v>4.8</v>
      </c>
    </row>
    <row r="611" spans="1:12">
      <c r="A611" s="93">
        <v>53</v>
      </c>
      <c r="B611" s="75" t="str">
        <f>'BRYŁA B'!C213</f>
        <v>Boks bielizny brudnej</v>
      </c>
      <c r="C611" s="73"/>
      <c r="D611" s="75"/>
      <c r="E611" s="133"/>
      <c r="F611" s="75"/>
      <c r="G611" s="75">
        <f t="shared" si="69"/>
        <v>5.6</v>
      </c>
      <c r="H611" s="75"/>
      <c r="I611" s="75"/>
      <c r="J611" s="73">
        <v>5.6</v>
      </c>
      <c r="L611">
        <f t="shared" si="68"/>
        <v>5.6</v>
      </c>
    </row>
    <row r="612" spans="1:12">
      <c r="A612" s="93">
        <v>54</v>
      </c>
      <c r="B612" s="75" t="str">
        <f>'BRYŁA B'!C214</f>
        <v>Magazyn</v>
      </c>
      <c r="C612" s="73"/>
      <c r="D612" s="75"/>
      <c r="E612" s="133"/>
      <c r="F612" s="75"/>
      <c r="G612" s="138">
        <f t="shared" si="69"/>
        <v>2.9</v>
      </c>
      <c r="H612" s="75"/>
      <c r="I612" s="75"/>
      <c r="J612" s="73">
        <v>2.9</v>
      </c>
      <c r="L612">
        <f t="shared" si="68"/>
        <v>2.9</v>
      </c>
    </row>
    <row r="613" spans="1:12">
      <c r="A613" s="93">
        <v>55</v>
      </c>
      <c r="B613" s="75" t="str">
        <f>'BRYŁA B'!C215</f>
        <v>Składzik porządkowy</v>
      </c>
      <c r="C613" s="73"/>
      <c r="D613" s="75"/>
      <c r="E613" s="133"/>
      <c r="F613" s="75"/>
      <c r="G613" s="138">
        <f t="shared" si="69"/>
        <v>2.6</v>
      </c>
      <c r="H613" s="75"/>
      <c r="I613" s="75"/>
      <c r="J613" s="73">
        <v>2.6</v>
      </c>
      <c r="L613">
        <f t="shared" si="68"/>
        <v>2.6</v>
      </c>
    </row>
    <row r="614" spans="1:12">
      <c r="A614" s="93">
        <v>56</v>
      </c>
      <c r="B614" s="75" t="str">
        <f>'BRYŁA B'!C216</f>
        <v>Korytarz</v>
      </c>
      <c r="C614" s="73"/>
      <c r="D614" s="75"/>
      <c r="E614" s="133"/>
      <c r="F614" s="75"/>
      <c r="G614" s="75"/>
      <c r="H614" s="75">
        <f>J614</f>
        <v>18.2</v>
      </c>
      <c r="I614" s="75"/>
      <c r="J614" s="73">
        <v>18.2</v>
      </c>
      <c r="L614">
        <f t="shared" si="68"/>
        <v>18.2</v>
      </c>
    </row>
    <row r="615" spans="1:12">
      <c r="A615" s="93">
        <v>57</v>
      </c>
      <c r="B615" s="75" t="str">
        <f>'BRYŁA B'!C217</f>
        <v>Pomieszczenie biurowe</v>
      </c>
      <c r="C615" s="73"/>
      <c r="D615" s="75"/>
      <c r="E615" s="133"/>
      <c r="F615" s="75"/>
      <c r="G615" s="134">
        <f t="shared" ref="G615:G621" si="70">J615</f>
        <v>11.8</v>
      </c>
      <c r="H615" s="75"/>
      <c r="I615" s="75"/>
      <c r="J615" s="73">
        <v>11.8</v>
      </c>
      <c r="L615">
        <f t="shared" si="68"/>
        <v>11.8</v>
      </c>
    </row>
    <row r="616" spans="1:12">
      <c r="A616" s="93">
        <v>58</v>
      </c>
      <c r="B616" s="75" t="str">
        <f>'BRYŁA B'!C218</f>
        <v>Pomieszczenie biurowe</v>
      </c>
      <c r="C616" s="73"/>
      <c r="D616" s="75"/>
      <c r="E616" s="133"/>
      <c r="F616" s="75"/>
      <c r="G616" s="134">
        <f t="shared" si="70"/>
        <v>10.199999999999999</v>
      </c>
      <c r="H616" s="75"/>
      <c r="I616" s="75"/>
      <c r="J616" s="73">
        <v>10.199999999999999</v>
      </c>
      <c r="L616">
        <f t="shared" si="68"/>
        <v>10.199999999999999</v>
      </c>
    </row>
    <row r="617" spans="1:12">
      <c r="A617" s="93">
        <v>59</v>
      </c>
      <c r="B617" s="75" t="str">
        <f>'BRYŁA B'!C219</f>
        <v>WC</v>
      </c>
      <c r="C617" s="73"/>
      <c r="D617" s="75"/>
      <c r="E617" s="133"/>
      <c r="F617" s="75"/>
      <c r="G617" s="75">
        <f t="shared" si="70"/>
        <v>10.5</v>
      </c>
      <c r="H617" s="75"/>
      <c r="I617" s="75"/>
      <c r="J617" s="73">
        <v>10.5</v>
      </c>
    </row>
    <row r="618" spans="1:12">
      <c r="A618" s="93">
        <v>60</v>
      </c>
      <c r="B618" s="75" t="str">
        <f>'BRYŁA B'!C220</f>
        <v>Pokój śniadań</v>
      </c>
      <c r="C618" s="73"/>
      <c r="D618" s="75"/>
      <c r="E618" s="133"/>
      <c r="F618" s="75"/>
      <c r="G618" s="75">
        <f t="shared" si="70"/>
        <v>10</v>
      </c>
      <c r="H618" s="75"/>
      <c r="I618" s="75"/>
      <c r="J618" s="73">
        <v>10</v>
      </c>
      <c r="L618">
        <f>J618</f>
        <v>10</v>
      </c>
    </row>
    <row r="619" spans="1:12">
      <c r="A619" s="93">
        <v>61</v>
      </c>
      <c r="B619" s="75" t="str">
        <f>'BRYŁA B'!C221</f>
        <v>Kuchenka</v>
      </c>
      <c r="C619" s="73"/>
      <c r="D619" s="75"/>
      <c r="E619" s="133"/>
      <c r="F619" s="75"/>
      <c r="G619" s="75">
        <f t="shared" si="70"/>
        <v>10.7</v>
      </c>
      <c r="H619" s="75"/>
      <c r="I619" s="75"/>
      <c r="J619" s="73">
        <v>10.7</v>
      </c>
      <c r="L619">
        <f>J619</f>
        <v>10.7</v>
      </c>
    </row>
    <row r="620" spans="1:12">
      <c r="A620" s="93">
        <v>62</v>
      </c>
      <c r="B620" s="75" t="str">
        <f>'BRYŁA B'!C222</f>
        <v>WC</v>
      </c>
      <c r="C620" s="73"/>
      <c r="D620" s="75"/>
      <c r="E620" s="133"/>
      <c r="F620" s="75"/>
      <c r="G620" s="75">
        <f t="shared" si="70"/>
        <v>10.5</v>
      </c>
      <c r="H620" s="75"/>
      <c r="I620" s="75"/>
      <c r="J620" s="73">
        <v>10.5</v>
      </c>
    </row>
    <row r="621" spans="1:12">
      <c r="A621" s="93">
        <v>63</v>
      </c>
      <c r="B621" s="75" t="str">
        <f>'BRYŁA B'!C223</f>
        <v>Gabinet lekarski</v>
      </c>
      <c r="C621" s="73"/>
      <c r="D621" s="75"/>
      <c r="E621" s="133"/>
      <c r="F621" s="75"/>
      <c r="G621" s="75">
        <f t="shared" si="70"/>
        <v>21.8</v>
      </c>
      <c r="H621" s="75"/>
      <c r="I621" s="75"/>
      <c r="J621" s="73">
        <v>21.8</v>
      </c>
      <c r="L621">
        <f>J621</f>
        <v>21.8</v>
      </c>
    </row>
    <row r="622" spans="1:12">
      <c r="A622" s="93">
        <v>64</v>
      </c>
      <c r="B622" s="75" t="str">
        <f>'BRYŁA B'!C224</f>
        <v>Klatka schodowa</v>
      </c>
      <c r="C622" s="73"/>
      <c r="D622" s="75"/>
      <c r="E622" s="133"/>
      <c r="F622" s="75"/>
      <c r="G622" s="75"/>
      <c r="H622" s="75">
        <f>J622</f>
        <v>23.63</v>
      </c>
      <c r="I622" s="75"/>
      <c r="J622" s="73">
        <v>23.63</v>
      </c>
      <c r="L622">
        <f>J622</f>
        <v>23.63</v>
      </c>
    </row>
    <row r="623" spans="1:12">
      <c r="A623" s="93">
        <v>65</v>
      </c>
      <c r="B623" s="75" t="str">
        <f>'BRYŁA B'!C225</f>
        <v>Klatka schodowa</v>
      </c>
      <c r="C623" s="73"/>
      <c r="D623" s="75"/>
      <c r="E623" s="133"/>
      <c r="F623" s="75"/>
      <c r="G623" s="75"/>
      <c r="H623" s="75">
        <f>J623</f>
        <v>20.92</v>
      </c>
      <c r="I623" s="75"/>
      <c r="J623" s="73">
        <v>20.92</v>
      </c>
      <c r="L623">
        <f>J623</f>
        <v>20.92</v>
      </c>
    </row>
    <row r="624" spans="1:12">
      <c r="A624" s="75"/>
      <c r="B624" s="102" t="s">
        <v>913</v>
      </c>
      <c r="C624" s="75"/>
      <c r="D624" s="135">
        <f>SUM(D561:D623)</f>
        <v>129.6</v>
      </c>
      <c r="E624" s="93">
        <f>SUM(E561:E623)</f>
        <v>49.8</v>
      </c>
      <c r="F624" s="93">
        <f>SUM(F561:F623)</f>
        <v>465.20000000000005</v>
      </c>
      <c r="G624" s="93">
        <f>SUM(G561:G623)</f>
        <v>275.89999999999998</v>
      </c>
      <c r="H624" s="93">
        <f>SUM(H561:H623)</f>
        <v>149.85000000000002</v>
      </c>
      <c r="I624" s="93"/>
      <c r="J624" s="75"/>
    </row>
    <row r="625" spans="1:12">
      <c r="A625" s="183" t="s">
        <v>1059</v>
      </c>
      <c r="B625" s="183"/>
      <c r="C625" s="183"/>
      <c r="D625" s="183"/>
      <c r="E625" s="183"/>
      <c r="F625" s="183"/>
      <c r="G625" s="183"/>
      <c r="H625" s="110"/>
      <c r="I625" s="110"/>
      <c r="J625" s="94">
        <f>SUM(J561:J624)</f>
        <v>1070.3500000000001</v>
      </c>
    </row>
    <row r="628" spans="1:12">
      <c r="A628" t="s">
        <v>1060</v>
      </c>
    </row>
    <row r="630" spans="1:12">
      <c r="A630" s="93" t="s">
        <v>303</v>
      </c>
      <c r="B630" s="94" t="s">
        <v>304</v>
      </c>
      <c r="C630" s="95" t="s">
        <v>1023</v>
      </c>
      <c r="D630" s="94" t="s">
        <v>1024</v>
      </c>
      <c r="E630" s="94" t="s">
        <v>1025</v>
      </c>
      <c r="F630" s="94" t="s">
        <v>1026</v>
      </c>
      <c r="G630" s="94" t="s">
        <v>1027</v>
      </c>
      <c r="H630" s="94" t="s">
        <v>1028</v>
      </c>
      <c r="I630" s="94" t="s">
        <v>1029</v>
      </c>
      <c r="J630" s="94" t="s">
        <v>941</v>
      </c>
    </row>
    <row r="631" spans="1:12">
      <c r="A631" s="114">
        <v>27</v>
      </c>
      <c r="B631" s="115" t="s">
        <v>18</v>
      </c>
      <c r="C631" s="97">
        <v>178</v>
      </c>
      <c r="D631" s="116"/>
      <c r="E631" s="116"/>
      <c r="F631" s="116">
        <f>J631</f>
        <v>68.739999999999995</v>
      </c>
      <c r="G631" s="116"/>
      <c r="H631" s="116"/>
      <c r="I631" s="116"/>
      <c r="J631" s="116">
        <v>68.739999999999995</v>
      </c>
      <c r="L631">
        <f t="shared" ref="L631:L636" si="71">J631</f>
        <v>68.739999999999995</v>
      </c>
    </row>
    <row r="632" spans="1:12">
      <c r="A632" s="114">
        <v>28</v>
      </c>
      <c r="B632" s="115" t="s">
        <v>18</v>
      </c>
      <c r="C632" s="97">
        <v>179</v>
      </c>
      <c r="D632" s="116"/>
      <c r="E632" s="116"/>
      <c r="F632" s="116">
        <f>J632</f>
        <v>68.739999999999995</v>
      </c>
      <c r="G632" s="116"/>
      <c r="H632" s="116"/>
      <c r="I632" s="116"/>
      <c r="J632" s="116">
        <v>68.739999999999995</v>
      </c>
      <c r="L632">
        <f t="shared" si="71"/>
        <v>68.739999999999995</v>
      </c>
    </row>
    <row r="633" spans="1:12">
      <c r="A633" s="93">
        <v>35</v>
      </c>
      <c r="B633" s="75" t="s">
        <v>18</v>
      </c>
      <c r="C633" s="73">
        <v>186</v>
      </c>
      <c r="D633" s="75"/>
      <c r="E633" s="133"/>
      <c r="F633" s="75">
        <f>J633</f>
        <v>15.26</v>
      </c>
      <c r="G633" s="75"/>
      <c r="H633" s="75"/>
      <c r="I633" s="75"/>
      <c r="J633" s="73">
        <v>15.26</v>
      </c>
      <c r="L633">
        <f t="shared" si="71"/>
        <v>15.26</v>
      </c>
    </row>
    <row r="634" spans="1:12">
      <c r="A634" s="93">
        <v>44</v>
      </c>
      <c r="B634" s="75" t="s">
        <v>26</v>
      </c>
      <c r="C634" s="73" t="s">
        <v>634</v>
      </c>
      <c r="D634" s="75"/>
      <c r="E634" s="133"/>
      <c r="F634" s="75"/>
      <c r="G634" s="138">
        <f>J634</f>
        <v>7.35</v>
      </c>
      <c r="H634" s="75"/>
      <c r="I634" s="75"/>
      <c r="J634" s="73">
        <v>7.35</v>
      </c>
      <c r="L634">
        <f t="shared" si="71"/>
        <v>7.35</v>
      </c>
    </row>
    <row r="635" spans="1:12">
      <c r="A635" s="93">
        <v>46</v>
      </c>
      <c r="B635" s="75" t="s">
        <v>636</v>
      </c>
      <c r="C635" s="73" t="s">
        <v>635</v>
      </c>
      <c r="D635" s="75"/>
      <c r="E635" s="133"/>
      <c r="F635" s="75"/>
      <c r="G635" s="138">
        <f>J635</f>
        <v>5.67</v>
      </c>
      <c r="H635" s="75"/>
      <c r="I635" s="75"/>
      <c r="J635" s="73">
        <v>5.67</v>
      </c>
      <c r="L635">
        <f t="shared" si="71"/>
        <v>5.67</v>
      </c>
    </row>
    <row r="636" spans="1:12">
      <c r="A636" s="93">
        <v>47</v>
      </c>
      <c r="B636" s="75" t="s">
        <v>5</v>
      </c>
      <c r="C636" s="73">
        <v>193</v>
      </c>
      <c r="D636" s="75"/>
      <c r="E636" s="133"/>
      <c r="F636" s="75">
        <f t="shared" ref="F636:F648" si="72">J636</f>
        <v>47.6</v>
      </c>
      <c r="G636" s="75"/>
      <c r="H636" s="75"/>
      <c r="I636" s="75"/>
      <c r="J636" s="73">
        <v>47.6</v>
      </c>
      <c r="L636">
        <f t="shared" si="71"/>
        <v>47.6</v>
      </c>
    </row>
    <row r="637" spans="1:12">
      <c r="A637" s="93">
        <v>48</v>
      </c>
      <c r="B637" s="75" t="s">
        <v>10</v>
      </c>
      <c r="C637" s="73" t="s">
        <v>637</v>
      </c>
      <c r="D637" s="75"/>
      <c r="E637" s="133"/>
      <c r="F637" s="75">
        <f t="shared" si="72"/>
        <v>5.04</v>
      </c>
      <c r="G637" s="75"/>
      <c r="H637" s="75"/>
      <c r="I637" s="75"/>
      <c r="J637" s="73">
        <v>5.04</v>
      </c>
    </row>
    <row r="638" spans="1:12">
      <c r="A638" s="93">
        <v>49</v>
      </c>
      <c r="B638" s="75" t="s">
        <v>5</v>
      </c>
      <c r="C638" s="73">
        <v>194</v>
      </c>
      <c r="D638" s="75"/>
      <c r="E638" s="133"/>
      <c r="F638" s="75">
        <f t="shared" si="72"/>
        <v>39.18</v>
      </c>
      <c r="G638" s="75"/>
      <c r="H638" s="75"/>
      <c r="I638" s="75"/>
      <c r="J638" s="73">
        <v>39.18</v>
      </c>
      <c r="L638">
        <f>J638</f>
        <v>39.18</v>
      </c>
    </row>
    <row r="639" spans="1:12">
      <c r="A639" s="93">
        <v>50</v>
      </c>
      <c r="B639" s="75" t="s">
        <v>10</v>
      </c>
      <c r="C639" s="73" t="s">
        <v>638</v>
      </c>
      <c r="D639" s="75"/>
      <c r="E639" s="133"/>
      <c r="F639" s="75">
        <f t="shared" si="72"/>
        <v>5.04</v>
      </c>
      <c r="G639" s="75"/>
      <c r="H639" s="75"/>
      <c r="I639" s="75"/>
      <c r="J639" s="73">
        <v>5.04</v>
      </c>
    </row>
    <row r="640" spans="1:12">
      <c r="A640" s="93">
        <v>51</v>
      </c>
      <c r="B640" s="75" t="s">
        <v>5</v>
      </c>
      <c r="C640" s="73" t="s">
        <v>639</v>
      </c>
      <c r="D640" s="75"/>
      <c r="E640" s="133"/>
      <c r="F640" s="75">
        <f t="shared" si="72"/>
        <v>22.13</v>
      </c>
      <c r="G640" s="75"/>
      <c r="H640" s="75"/>
      <c r="I640" s="75"/>
      <c r="J640" s="73">
        <v>22.13</v>
      </c>
      <c r="L640">
        <f t="shared" ref="L640:L646" si="73">J640</f>
        <v>22.13</v>
      </c>
    </row>
    <row r="641" spans="1:12">
      <c r="A641" s="93">
        <v>52</v>
      </c>
      <c r="B641" s="75" t="s">
        <v>5</v>
      </c>
      <c r="C641" s="73" t="s">
        <v>640</v>
      </c>
      <c r="D641" s="75"/>
      <c r="E641" s="133"/>
      <c r="F641" s="75">
        <f t="shared" si="72"/>
        <v>16.829999999999998</v>
      </c>
      <c r="G641" s="75"/>
      <c r="H641" s="75"/>
      <c r="I641" s="75"/>
      <c r="J641" s="73">
        <v>16.829999999999998</v>
      </c>
      <c r="L641">
        <f t="shared" si="73"/>
        <v>16.829999999999998</v>
      </c>
    </row>
    <row r="642" spans="1:12">
      <c r="A642" s="93">
        <v>53</v>
      </c>
      <c r="B642" s="75" t="s">
        <v>18</v>
      </c>
      <c r="C642" s="73" t="s">
        <v>641</v>
      </c>
      <c r="D642" s="75"/>
      <c r="E642" s="133"/>
      <c r="F642" s="75">
        <f t="shared" si="72"/>
        <v>5.09</v>
      </c>
      <c r="G642" s="75"/>
      <c r="H642" s="75"/>
      <c r="I642" s="75"/>
      <c r="J642" s="73">
        <v>5.09</v>
      </c>
      <c r="L642">
        <f t="shared" si="73"/>
        <v>5.09</v>
      </c>
    </row>
    <row r="643" spans="1:12">
      <c r="A643" s="93">
        <v>54</v>
      </c>
      <c r="B643" s="75" t="s">
        <v>5</v>
      </c>
      <c r="C643" s="73" t="s">
        <v>642</v>
      </c>
      <c r="D643" s="75"/>
      <c r="E643" s="133"/>
      <c r="F643" s="75">
        <f t="shared" si="72"/>
        <v>21.86</v>
      </c>
      <c r="G643" s="75"/>
      <c r="H643" s="75"/>
      <c r="I643" s="75"/>
      <c r="J643" s="73">
        <v>21.86</v>
      </c>
      <c r="L643">
        <f t="shared" si="73"/>
        <v>21.86</v>
      </c>
    </row>
    <row r="644" spans="1:12">
      <c r="A644" s="93">
        <v>55</v>
      </c>
      <c r="B644" s="75" t="s">
        <v>5</v>
      </c>
      <c r="C644" s="73" t="s">
        <v>643</v>
      </c>
      <c r="D644" s="75"/>
      <c r="E644" s="133"/>
      <c r="F644" s="75">
        <f t="shared" si="72"/>
        <v>16.28</v>
      </c>
      <c r="G644" s="75"/>
      <c r="H644" s="75"/>
      <c r="I644" s="75"/>
      <c r="J644" s="73">
        <v>16.28</v>
      </c>
      <c r="L644">
        <f t="shared" si="73"/>
        <v>16.28</v>
      </c>
    </row>
    <row r="645" spans="1:12">
      <c r="A645" s="93">
        <v>56</v>
      </c>
      <c r="B645" s="75" t="s">
        <v>18</v>
      </c>
      <c r="C645" s="73" t="s">
        <v>644</v>
      </c>
      <c r="D645" s="75"/>
      <c r="E645" s="133"/>
      <c r="F645" s="75">
        <f t="shared" si="72"/>
        <v>5.9</v>
      </c>
      <c r="G645" s="75"/>
      <c r="H645" s="75"/>
      <c r="I645" s="75"/>
      <c r="J645" s="73">
        <v>5.9</v>
      </c>
      <c r="L645">
        <f t="shared" si="73"/>
        <v>5.9</v>
      </c>
    </row>
    <row r="646" spans="1:12">
      <c r="A646" s="93">
        <v>57</v>
      </c>
      <c r="B646" s="75" t="s">
        <v>91</v>
      </c>
      <c r="C646" s="73" t="s">
        <v>645</v>
      </c>
      <c r="D646" s="75"/>
      <c r="E646" s="133"/>
      <c r="F646" s="75">
        <f t="shared" si="72"/>
        <v>19.38</v>
      </c>
      <c r="G646" s="75"/>
      <c r="H646" s="75"/>
      <c r="I646" s="75"/>
      <c r="J646" s="73">
        <v>19.38</v>
      </c>
      <c r="L646">
        <f t="shared" si="73"/>
        <v>19.38</v>
      </c>
    </row>
    <row r="647" spans="1:12">
      <c r="A647" s="93">
        <v>58</v>
      </c>
      <c r="B647" s="75" t="s">
        <v>39</v>
      </c>
      <c r="C647" s="73" t="s">
        <v>646</v>
      </c>
      <c r="D647" s="75"/>
      <c r="E647" s="133"/>
      <c r="F647" s="75">
        <f t="shared" si="72"/>
        <v>7.04</v>
      </c>
      <c r="G647" s="75"/>
      <c r="H647" s="75"/>
      <c r="I647" s="75"/>
      <c r="J647" s="73">
        <v>7.04</v>
      </c>
    </row>
    <row r="648" spans="1:12">
      <c r="A648" s="93">
        <v>59</v>
      </c>
      <c r="B648" s="75" t="s">
        <v>126</v>
      </c>
      <c r="C648" s="73" t="s">
        <v>647</v>
      </c>
      <c r="D648" s="75"/>
      <c r="E648" s="133"/>
      <c r="F648" s="75">
        <f t="shared" si="72"/>
        <v>12.97</v>
      </c>
      <c r="G648" s="75"/>
      <c r="H648" s="75"/>
      <c r="I648" s="75"/>
      <c r="J648" s="73">
        <v>12.97</v>
      </c>
    </row>
    <row r="649" spans="1:12" ht="15" thickBot="1">
      <c r="A649" s="93">
        <v>60</v>
      </c>
      <c r="B649" s="75" t="s">
        <v>649</v>
      </c>
      <c r="C649" s="73" t="s">
        <v>648</v>
      </c>
      <c r="D649" s="75"/>
      <c r="E649" s="133"/>
      <c r="F649" s="75"/>
      <c r="G649" s="75">
        <f>J649</f>
        <v>16.3</v>
      </c>
      <c r="H649" s="75"/>
      <c r="I649" s="75"/>
      <c r="J649" s="73">
        <v>16.3</v>
      </c>
      <c r="L649">
        <f>J649</f>
        <v>16.3</v>
      </c>
    </row>
    <row r="650" spans="1:12" s="53" customFormat="1" ht="15" thickBot="1">
      <c r="A650" s="93">
        <v>61</v>
      </c>
      <c r="B650" s="159" t="s">
        <v>1144</v>
      </c>
      <c r="C650" s="160"/>
      <c r="D650" s="159">
        <v>11.45</v>
      </c>
      <c r="E650" s="133"/>
      <c r="F650" s="159"/>
      <c r="G650" s="159"/>
      <c r="H650" s="159"/>
      <c r="I650" s="159"/>
      <c r="J650" s="160"/>
    </row>
    <row r="651" spans="1:12" s="53" customFormat="1" ht="15" thickBot="1">
      <c r="A651" s="93">
        <v>62</v>
      </c>
      <c r="B651" s="159" t="s">
        <v>591</v>
      </c>
      <c r="C651" s="160"/>
      <c r="D651" s="159">
        <v>7.55</v>
      </c>
      <c r="E651" s="133"/>
      <c r="F651" s="159"/>
      <c r="G651" s="159"/>
      <c r="H651" s="159"/>
      <c r="I651" s="159"/>
      <c r="J651" s="160"/>
    </row>
    <row r="652" spans="1:12" s="53" customFormat="1" ht="15" thickBot="1">
      <c r="A652" s="93">
        <v>63</v>
      </c>
      <c r="B652" s="159" t="s">
        <v>1139</v>
      </c>
      <c r="C652" s="160"/>
      <c r="D652" s="159">
        <v>37.89</v>
      </c>
      <c r="E652" s="133"/>
      <c r="F652" s="159"/>
      <c r="G652" s="159"/>
      <c r="H652" s="159"/>
      <c r="I652" s="159"/>
      <c r="J652" s="160"/>
    </row>
    <row r="653" spans="1:12" s="53" customFormat="1" ht="15" thickBot="1">
      <c r="A653" s="93">
        <v>64</v>
      </c>
      <c r="B653" s="159" t="s">
        <v>1140</v>
      </c>
      <c r="C653" s="160"/>
      <c r="D653" s="159">
        <v>8.26</v>
      </c>
      <c r="E653" s="133"/>
      <c r="F653" s="159"/>
      <c r="G653" s="159"/>
      <c r="H653" s="159"/>
      <c r="I653" s="159"/>
      <c r="J653" s="160"/>
    </row>
    <row r="654" spans="1:12" s="53" customFormat="1" ht="15" thickBot="1">
      <c r="A654" s="93">
        <v>65</v>
      </c>
      <c r="B654" s="159" t="s">
        <v>1141</v>
      </c>
      <c r="C654" s="160"/>
      <c r="D654" s="159">
        <v>9.44</v>
      </c>
      <c r="E654" s="133"/>
      <c r="F654" s="159"/>
      <c r="G654" s="159"/>
      <c r="H654" s="159"/>
      <c r="I654" s="159"/>
      <c r="J654" s="160"/>
    </row>
    <row r="655" spans="1:12" ht="15" thickBot="1">
      <c r="A655" s="75"/>
      <c r="B655" s="102" t="s">
        <v>913</v>
      </c>
      <c r="C655" s="75"/>
      <c r="D655" s="135">
        <f>SUM(D650:D654)</f>
        <v>74.59</v>
      </c>
      <c r="E655" s="93">
        <f>SUM(E631:E649)</f>
        <v>0</v>
      </c>
      <c r="F655" s="93">
        <f>SUM(F631:F649)</f>
        <v>377.08</v>
      </c>
      <c r="G655" s="93">
        <f>SUM(G631:G649)</f>
        <v>29.32</v>
      </c>
      <c r="H655" s="93"/>
      <c r="I655" s="93"/>
      <c r="J655" s="75"/>
    </row>
    <row r="656" spans="1:12">
      <c r="A656" s="183" t="s">
        <v>1061</v>
      </c>
      <c r="B656" s="183"/>
      <c r="C656" s="183"/>
      <c r="D656" s="183"/>
      <c r="E656" s="183"/>
      <c r="F656" s="183"/>
      <c r="G656" s="183"/>
      <c r="H656" s="110"/>
      <c r="I656" s="110"/>
      <c r="J656" s="94">
        <f>SUM(J631:J655)</f>
        <v>406.4</v>
      </c>
    </row>
    <row r="658" spans="1:12">
      <c r="A658" t="s">
        <v>1062</v>
      </c>
    </row>
    <row r="660" spans="1:12">
      <c r="A660" s="93" t="s">
        <v>303</v>
      </c>
      <c r="B660" s="94" t="s">
        <v>304</v>
      </c>
      <c r="C660" s="95" t="s">
        <v>1023</v>
      </c>
      <c r="D660" s="94" t="s">
        <v>1024</v>
      </c>
      <c r="E660" s="94" t="s">
        <v>1025</v>
      </c>
      <c r="F660" s="94" t="s">
        <v>1026</v>
      </c>
      <c r="G660" s="94" t="s">
        <v>1027</v>
      </c>
      <c r="H660" s="94" t="s">
        <v>1028</v>
      </c>
      <c r="I660" s="94" t="s">
        <v>1029</v>
      </c>
      <c r="J660" s="94" t="s">
        <v>941</v>
      </c>
    </row>
    <row r="661" spans="1:12">
      <c r="A661" s="103">
        <v>1</v>
      </c>
      <c r="B661" s="69" t="s">
        <v>81</v>
      </c>
      <c r="C661" s="97"/>
      <c r="D661" s="97"/>
      <c r="E661" s="97"/>
      <c r="F661" s="97"/>
      <c r="G661" s="97">
        <f>J661</f>
        <v>9.36</v>
      </c>
      <c r="H661" s="97"/>
      <c r="I661" s="97"/>
      <c r="J661" s="97">
        <v>9.36</v>
      </c>
      <c r="L661">
        <f>J661</f>
        <v>9.36</v>
      </c>
    </row>
    <row r="662" spans="1:12">
      <c r="A662" s="103">
        <v>2</v>
      </c>
      <c r="B662" s="69" t="s">
        <v>563</v>
      </c>
      <c r="C662" s="97"/>
      <c r="D662" s="97"/>
      <c r="E662" s="97"/>
      <c r="F662" s="97"/>
      <c r="G662" s="97">
        <f>J662</f>
        <v>17.64</v>
      </c>
      <c r="H662" s="97"/>
      <c r="I662" s="97"/>
      <c r="J662" s="97">
        <v>17.64</v>
      </c>
      <c r="L662">
        <f>J662</f>
        <v>17.64</v>
      </c>
    </row>
    <row r="663" spans="1:12">
      <c r="A663" s="103">
        <v>3</v>
      </c>
      <c r="B663" s="112" t="s">
        <v>565</v>
      </c>
      <c r="C663" s="113"/>
      <c r="D663" s="113"/>
      <c r="E663" s="113"/>
      <c r="F663" s="113"/>
      <c r="G663" s="113">
        <f>J663</f>
        <v>10.23</v>
      </c>
      <c r="H663" s="113"/>
      <c r="I663" s="113"/>
      <c r="J663" s="113">
        <v>10.23</v>
      </c>
    </row>
    <row r="664" spans="1:12">
      <c r="A664" s="103">
        <v>4</v>
      </c>
      <c r="B664" s="137" t="s">
        <v>567</v>
      </c>
      <c r="C664" s="74"/>
      <c r="D664" s="116"/>
      <c r="E664" s="116"/>
      <c r="F664" s="116"/>
      <c r="G664" s="116">
        <f>J664</f>
        <v>10.84</v>
      </c>
      <c r="H664" s="116"/>
      <c r="I664" s="116"/>
      <c r="J664" s="116">
        <v>10.84</v>
      </c>
    </row>
    <row r="665" spans="1:12">
      <c r="A665" s="103">
        <v>5</v>
      </c>
      <c r="B665" s="75" t="s">
        <v>87</v>
      </c>
      <c r="C665" s="73"/>
      <c r="D665" s="73"/>
      <c r="E665" s="73"/>
      <c r="F665" s="73"/>
      <c r="G665" s="73"/>
      <c r="H665" s="73">
        <f>J665</f>
        <v>118.61</v>
      </c>
      <c r="I665" s="73"/>
      <c r="J665" s="73">
        <v>118.61</v>
      </c>
      <c r="L665">
        <f>J665</f>
        <v>118.61</v>
      </c>
    </row>
    <row r="666" spans="1:12">
      <c r="A666" s="103">
        <v>6</v>
      </c>
      <c r="B666" s="69" t="s">
        <v>570</v>
      </c>
      <c r="C666" s="97"/>
      <c r="D666" s="97"/>
      <c r="E666" s="97"/>
      <c r="F666" s="97"/>
      <c r="G666" s="97">
        <f>J666</f>
        <v>9.7799999999999994</v>
      </c>
      <c r="H666" s="97"/>
      <c r="I666" s="97"/>
      <c r="J666" s="97">
        <v>9.7799999999999994</v>
      </c>
      <c r="L666">
        <f>J666</f>
        <v>9.7799999999999994</v>
      </c>
    </row>
    <row r="667" spans="1:12">
      <c r="A667" s="103">
        <v>7</v>
      </c>
      <c r="B667" s="69" t="s">
        <v>430</v>
      </c>
      <c r="C667" s="97"/>
      <c r="D667" s="97"/>
      <c r="E667" s="97"/>
      <c r="F667" s="97"/>
      <c r="G667" s="97">
        <f>J667</f>
        <v>8.2799999999999994</v>
      </c>
      <c r="H667" s="97"/>
      <c r="I667" s="97"/>
      <c r="J667" s="97">
        <v>8.2799999999999994</v>
      </c>
    </row>
    <row r="668" spans="1:12">
      <c r="A668" s="103">
        <v>8</v>
      </c>
      <c r="B668" s="69" t="s">
        <v>7</v>
      </c>
      <c r="C668" s="97"/>
      <c r="D668" s="97"/>
      <c r="E668" s="97"/>
      <c r="F668" s="97">
        <f>J668</f>
        <v>15.09</v>
      </c>
      <c r="G668" s="97"/>
      <c r="H668" s="97"/>
      <c r="I668" s="97"/>
      <c r="J668" s="97">
        <v>15.09</v>
      </c>
    </row>
    <row r="669" spans="1:12">
      <c r="A669" s="103">
        <v>9</v>
      </c>
      <c r="B669" s="69" t="s">
        <v>574</v>
      </c>
      <c r="C669" s="97"/>
      <c r="D669" s="97"/>
      <c r="E669" s="97"/>
      <c r="F669" s="97">
        <f>J669</f>
        <v>11.51</v>
      </c>
      <c r="G669" s="97"/>
      <c r="H669" s="97"/>
      <c r="I669" s="97"/>
      <c r="J669" s="97">
        <v>11.51</v>
      </c>
      <c r="L669">
        <f>J669</f>
        <v>11.51</v>
      </c>
    </row>
    <row r="670" spans="1:12">
      <c r="A670" s="103">
        <v>10</v>
      </c>
      <c r="B670" s="69" t="s">
        <v>30</v>
      </c>
      <c r="C670" s="97"/>
      <c r="D670" s="97"/>
      <c r="E670" s="97"/>
      <c r="F670" s="97">
        <f>J670</f>
        <v>11.43</v>
      </c>
      <c r="G670" s="97"/>
      <c r="H670" s="97"/>
      <c r="I670" s="97"/>
      <c r="J670" s="97">
        <v>11.43</v>
      </c>
      <c r="L670">
        <f>J670</f>
        <v>11.43</v>
      </c>
    </row>
    <row r="671" spans="1:12">
      <c r="A671" s="103">
        <v>11</v>
      </c>
      <c r="B671" s="69" t="s">
        <v>577</v>
      </c>
      <c r="C671" s="97"/>
      <c r="D671" s="97"/>
      <c r="E671" s="97"/>
      <c r="F671" s="97"/>
      <c r="G671" s="97">
        <f>J671</f>
        <v>12.9</v>
      </c>
      <c r="H671" s="97"/>
      <c r="I671" s="97"/>
      <c r="J671" s="97">
        <v>12.9</v>
      </c>
    </row>
    <row r="672" spans="1:12">
      <c r="A672" s="103">
        <v>12</v>
      </c>
      <c r="B672" s="69" t="s">
        <v>516</v>
      </c>
      <c r="C672" s="97"/>
      <c r="D672" s="97"/>
      <c r="E672" s="97"/>
      <c r="F672" s="97"/>
      <c r="G672" s="97"/>
      <c r="H672" s="97">
        <f>J672</f>
        <v>20.92</v>
      </c>
      <c r="I672" s="97"/>
      <c r="J672" s="97">
        <v>20.92</v>
      </c>
    </row>
    <row r="673" spans="1:10">
      <c r="A673" s="77"/>
      <c r="B673" s="127" t="s">
        <v>913</v>
      </c>
      <c r="C673" s="112"/>
      <c r="D673" s="128"/>
      <c r="E673" s="128"/>
      <c r="F673" s="128">
        <f>SUM(F661:F672)</f>
        <v>38.03</v>
      </c>
      <c r="G673" s="128">
        <f>SUM(G661:G672)</f>
        <v>79.030000000000015</v>
      </c>
      <c r="H673" s="128">
        <f>SUM(H661:H672)</f>
        <v>139.53</v>
      </c>
      <c r="I673" s="128"/>
      <c r="J673" s="115"/>
    </row>
    <row r="674" spans="1:10">
      <c r="A674" s="183" t="s">
        <v>1063</v>
      </c>
      <c r="B674" s="183"/>
      <c r="C674" s="183"/>
      <c r="D674" s="183"/>
      <c r="E674" s="183"/>
      <c r="F674" s="183"/>
      <c r="G674" s="183"/>
      <c r="H674" s="110"/>
      <c r="I674" s="110"/>
      <c r="J674" s="94">
        <f>SUM(J661:J673)</f>
        <v>256.59000000000003</v>
      </c>
    </row>
    <row r="676" spans="1:10">
      <c r="B676" t="s">
        <v>1111</v>
      </c>
    </row>
    <row r="678" spans="1:10">
      <c r="A678" t="s">
        <v>1064</v>
      </c>
    </row>
    <row r="680" spans="1:10">
      <c r="A680" s="93" t="s">
        <v>303</v>
      </c>
      <c r="B680" s="94" t="s">
        <v>304</v>
      </c>
      <c r="C680" s="95" t="s">
        <v>1023</v>
      </c>
      <c r="D680" s="94" t="s">
        <v>1024</v>
      </c>
      <c r="E680" s="94" t="s">
        <v>1025</v>
      </c>
      <c r="F680" s="94" t="s">
        <v>1026</v>
      </c>
      <c r="G680" s="94" t="s">
        <v>1027</v>
      </c>
      <c r="H680" s="94" t="s">
        <v>1028</v>
      </c>
      <c r="I680" s="94" t="s">
        <v>1029</v>
      </c>
      <c r="J680" s="94" t="s">
        <v>941</v>
      </c>
    </row>
    <row r="681" spans="1:10">
      <c r="A681" s="103">
        <v>1</v>
      </c>
      <c r="B681" s="69" t="s">
        <v>682</v>
      </c>
      <c r="C681" s="97" t="s">
        <v>681</v>
      </c>
      <c r="D681" s="97"/>
      <c r="E681" s="97"/>
      <c r="F681" s="97"/>
      <c r="G681" s="97"/>
      <c r="H681" s="97"/>
      <c r="I681" s="97">
        <f>J681</f>
        <v>71.540000000000006</v>
      </c>
      <c r="J681" s="97">
        <v>71.540000000000006</v>
      </c>
    </row>
    <row r="682" spans="1:10">
      <c r="A682" s="103">
        <v>2</v>
      </c>
      <c r="B682" s="69" t="s">
        <v>684</v>
      </c>
      <c r="C682" s="97" t="s">
        <v>683</v>
      </c>
      <c r="D682" s="97"/>
      <c r="E682" s="97"/>
      <c r="F682" s="97"/>
      <c r="G682" s="97">
        <f t="shared" ref="G682:G690" si="74">J682</f>
        <v>19.440000000000001</v>
      </c>
      <c r="H682" s="97"/>
      <c r="I682" s="97"/>
      <c r="J682" s="97">
        <v>19.440000000000001</v>
      </c>
    </row>
    <row r="683" spans="1:10">
      <c r="A683" s="103">
        <v>3</v>
      </c>
      <c r="B683" s="69" t="s">
        <v>686</v>
      </c>
      <c r="C683" s="97" t="s">
        <v>685</v>
      </c>
      <c r="D683" s="97"/>
      <c r="E683" s="97"/>
      <c r="F683" s="97"/>
      <c r="G683" s="97">
        <f t="shared" si="74"/>
        <v>9.3000000000000007</v>
      </c>
      <c r="H683" s="97"/>
      <c r="I683" s="97"/>
      <c r="J683" s="97">
        <v>9.3000000000000007</v>
      </c>
    </row>
    <row r="684" spans="1:10">
      <c r="A684" s="103">
        <v>4</v>
      </c>
      <c r="B684" s="112" t="s">
        <v>688</v>
      </c>
      <c r="C684" s="113" t="s">
        <v>687</v>
      </c>
      <c r="D684" s="113"/>
      <c r="E684" s="113"/>
      <c r="F684" s="113"/>
      <c r="G684" s="113">
        <f t="shared" si="74"/>
        <v>17.77</v>
      </c>
      <c r="H684" s="113"/>
      <c r="I684" s="113"/>
      <c r="J684" s="113">
        <v>17.77</v>
      </c>
    </row>
    <row r="685" spans="1:10">
      <c r="A685" s="103">
        <v>5</v>
      </c>
      <c r="B685" s="137" t="s">
        <v>690</v>
      </c>
      <c r="C685" s="74" t="s">
        <v>689</v>
      </c>
      <c r="D685" s="116"/>
      <c r="E685" s="116"/>
      <c r="F685" s="116"/>
      <c r="G685" s="116">
        <f t="shared" si="74"/>
        <v>9.24</v>
      </c>
      <c r="H685" s="116"/>
      <c r="I685" s="116"/>
      <c r="J685" s="116">
        <v>9.24</v>
      </c>
    </row>
    <row r="686" spans="1:10">
      <c r="A686" s="103">
        <v>6</v>
      </c>
      <c r="B686" s="75" t="s">
        <v>692</v>
      </c>
      <c r="C686" s="73" t="s">
        <v>691</v>
      </c>
      <c r="D686" s="73"/>
      <c r="E686" s="73"/>
      <c r="F686" s="73"/>
      <c r="G686" s="136">
        <f t="shared" si="74"/>
        <v>7.42</v>
      </c>
      <c r="H686" s="73"/>
      <c r="I686" s="73"/>
      <c r="J686" s="73">
        <v>7.42</v>
      </c>
    </row>
    <row r="687" spans="1:10">
      <c r="A687" s="103">
        <v>8</v>
      </c>
      <c r="B687" s="69" t="s">
        <v>696</v>
      </c>
      <c r="C687" s="97" t="s">
        <v>695</v>
      </c>
      <c r="D687" s="97"/>
      <c r="E687" s="97"/>
      <c r="F687" s="97"/>
      <c r="G687" s="97">
        <f t="shared" si="74"/>
        <v>4.76</v>
      </c>
      <c r="H687" s="97"/>
      <c r="I687" s="97"/>
      <c r="J687" s="97">
        <v>4.76</v>
      </c>
    </row>
    <row r="688" spans="1:10">
      <c r="A688" s="103">
        <v>9</v>
      </c>
      <c r="B688" s="69" t="s">
        <v>698</v>
      </c>
      <c r="C688" s="97" t="s">
        <v>697</v>
      </c>
      <c r="D688" s="97"/>
      <c r="E688" s="97"/>
      <c r="F688" s="97"/>
      <c r="G688" s="104">
        <f t="shared" si="74"/>
        <v>15.34</v>
      </c>
      <c r="H688" s="97"/>
      <c r="I688" s="97"/>
      <c r="J688" s="97">
        <v>15.34</v>
      </c>
    </row>
    <row r="689" spans="1:12">
      <c r="A689" s="103">
        <v>10</v>
      </c>
      <c r="B689" s="69" t="s">
        <v>700</v>
      </c>
      <c r="C689" s="97" t="s">
        <v>699</v>
      </c>
      <c r="D689" s="97"/>
      <c r="E689" s="97"/>
      <c r="F689" s="97"/>
      <c r="G689" s="104">
        <f t="shared" si="74"/>
        <v>18.62</v>
      </c>
      <c r="H689" s="97"/>
      <c r="I689" s="97"/>
      <c r="J689" s="97">
        <v>18.62</v>
      </c>
    </row>
    <row r="690" spans="1:12">
      <c r="A690" s="103">
        <v>11</v>
      </c>
      <c r="B690" s="69" t="s">
        <v>702</v>
      </c>
      <c r="C690" s="97" t="s">
        <v>701</v>
      </c>
      <c r="D690" s="97"/>
      <c r="E690" s="97"/>
      <c r="F690" s="97"/>
      <c r="G690" s="104">
        <f t="shared" si="74"/>
        <v>17.920000000000002</v>
      </c>
      <c r="H690" s="97"/>
      <c r="I690" s="97"/>
      <c r="J690" s="97">
        <v>17.920000000000002</v>
      </c>
    </row>
    <row r="691" spans="1:12">
      <c r="A691" s="103">
        <v>12</v>
      </c>
      <c r="B691" s="69" t="s">
        <v>704</v>
      </c>
      <c r="C691" s="97" t="s">
        <v>703</v>
      </c>
      <c r="D691" s="97"/>
      <c r="E691" s="97"/>
      <c r="F691" s="97"/>
      <c r="G691" s="97"/>
      <c r="H691" s="97"/>
      <c r="I691" s="97">
        <f>J691</f>
        <v>8.2200000000000006</v>
      </c>
      <c r="J691" s="97">
        <v>8.2200000000000006</v>
      </c>
    </row>
    <row r="692" spans="1:12">
      <c r="A692" s="103">
        <v>13</v>
      </c>
      <c r="B692" s="69" t="s">
        <v>706</v>
      </c>
      <c r="C692" s="97" t="s">
        <v>705</v>
      </c>
      <c r="D692" s="97"/>
      <c r="E692" s="97"/>
      <c r="F692" s="97"/>
      <c r="G692" s="104">
        <f>J692</f>
        <v>8.6</v>
      </c>
      <c r="H692" s="97"/>
      <c r="I692" s="97"/>
      <c r="J692" s="97">
        <v>8.6</v>
      </c>
    </row>
    <row r="693" spans="1:12">
      <c r="A693" s="103">
        <v>14</v>
      </c>
      <c r="B693" s="69" t="s">
        <v>708</v>
      </c>
      <c r="C693" s="97" t="s">
        <v>707</v>
      </c>
      <c r="D693" s="97"/>
      <c r="E693" s="97"/>
      <c r="F693" s="97"/>
      <c r="G693" s="143"/>
      <c r="H693" s="97"/>
      <c r="I693" s="97">
        <v>30.8</v>
      </c>
      <c r="J693" s="97">
        <v>30.8</v>
      </c>
    </row>
    <row r="694" spans="1:12">
      <c r="A694" s="77"/>
      <c r="B694" s="127" t="s">
        <v>913</v>
      </c>
      <c r="C694" s="112"/>
      <c r="D694" s="128"/>
      <c r="E694" s="128"/>
      <c r="F694" s="128">
        <f>SUM(F681:F693)</f>
        <v>0</v>
      </c>
      <c r="G694" s="128">
        <f>SUM(G681:G693)</f>
        <v>128.41000000000003</v>
      </c>
      <c r="H694" s="128"/>
      <c r="I694" s="128">
        <f>SUM(I681:I693)</f>
        <v>110.56</v>
      </c>
      <c r="J694" s="115"/>
    </row>
    <row r="695" spans="1:12">
      <c r="A695" s="183" t="s">
        <v>1065</v>
      </c>
      <c r="B695" s="183"/>
      <c r="C695" s="183"/>
      <c r="D695" s="183"/>
      <c r="E695" s="183"/>
      <c r="F695" s="183"/>
      <c r="G695" s="183"/>
      <c r="H695" s="110"/>
      <c r="I695" s="110"/>
      <c r="J695" s="94">
        <f>SUM(J681:J694)</f>
        <v>238.96999999999997</v>
      </c>
    </row>
    <row r="698" spans="1:12" hidden="1">
      <c r="A698" t="s">
        <v>1066</v>
      </c>
    </row>
    <row r="699" spans="1:12" ht="15" thickBot="1"/>
    <row r="700" spans="1:12" ht="15" thickBot="1">
      <c r="A700" s="93" t="s">
        <v>303</v>
      </c>
      <c r="B700" s="94" t="s">
        <v>304</v>
      </c>
      <c r="C700" s="95" t="s">
        <v>1023</v>
      </c>
      <c r="D700" s="94" t="s">
        <v>1024</v>
      </c>
      <c r="E700" s="94" t="s">
        <v>1025</v>
      </c>
      <c r="F700" s="94" t="s">
        <v>1026</v>
      </c>
      <c r="G700" s="94" t="s">
        <v>1027</v>
      </c>
      <c r="H700" s="94" t="s">
        <v>1028</v>
      </c>
      <c r="I700" s="94" t="s">
        <v>1029</v>
      </c>
      <c r="J700" s="94" t="s">
        <v>941</v>
      </c>
    </row>
    <row r="701" spans="1:12">
      <c r="A701" s="103">
        <v>1</v>
      </c>
      <c r="B701" s="69" t="s">
        <v>717</v>
      </c>
      <c r="C701" s="97">
        <v>101</v>
      </c>
      <c r="D701" s="97"/>
      <c r="E701" s="97"/>
      <c r="F701" s="97"/>
      <c r="G701" s="97"/>
      <c r="H701" s="97"/>
      <c r="I701" s="97">
        <f>J701</f>
        <v>26.26</v>
      </c>
      <c r="J701" s="97">
        <v>26.26</v>
      </c>
    </row>
    <row r="702" spans="1:12">
      <c r="A702" s="103">
        <v>2</v>
      </c>
      <c r="B702" s="69" t="s">
        <v>718</v>
      </c>
      <c r="C702" s="97">
        <v>102</v>
      </c>
      <c r="D702" s="97"/>
      <c r="E702" s="97"/>
      <c r="F702" s="97"/>
      <c r="G702" s="97"/>
      <c r="H702" s="97"/>
      <c r="I702" s="97">
        <f>J702</f>
        <v>69.459999999999994</v>
      </c>
      <c r="J702" s="97">
        <v>69.459999999999994</v>
      </c>
      <c r="L702">
        <f>J702</f>
        <v>69.459999999999994</v>
      </c>
    </row>
    <row r="703" spans="1:12">
      <c r="A703" s="103">
        <v>3</v>
      </c>
      <c r="B703" s="69" t="s">
        <v>719</v>
      </c>
      <c r="C703" s="97">
        <v>103</v>
      </c>
      <c r="D703" s="97"/>
      <c r="E703" s="97"/>
      <c r="F703" s="97"/>
      <c r="G703" s="98">
        <f>J703</f>
        <v>15.68</v>
      </c>
      <c r="H703" s="97"/>
      <c r="I703" s="97"/>
      <c r="J703" s="97">
        <v>15.68</v>
      </c>
      <c r="L703">
        <f>J703</f>
        <v>15.68</v>
      </c>
    </row>
    <row r="704" spans="1:12">
      <c r="A704" s="103">
        <v>4</v>
      </c>
      <c r="B704" s="69" t="s">
        <v>720</v>
      </c>
      <c r="C704" s="97">
        <v>104</v>
      </c>
      <c r="D704" s="97"/>
      <c r="E704" s="97"/>
      <c r="F704" s="97"/>
      <c r="G704" s="98">
        <f>J704</f>
        <v>16.920000000000002</v>
      </c>
      <c r="H704" s="97"/>
      <c r="I704" s="97"/>
      <c r="J704" s="97">
        <v>16.920000000000002</v>
      </c>
    </row>
    <row r="705" spans="1:12">
      <c r="A705" s="93">
        <v>5</v>
      </c>
      <c r="B705" s="75" t="s">
        <v>721</v>
      </c>
      <c r="C705" s="73">
        <v>105</v>
      </c>
      <c r="D705" s="73"/>
      <c r="E705" s="73"/>
      <c r="F705" s="73">
        <f>J705</f>
        <v>5.33</v>
      </c>
      <c r="G705" s="73"/>
      <c r="H705" s="73"/>
      <c r="I705" s="73"/>
      <c r="J705" s="73">
        <v>5.33</v>
      </c>
    </row>
    <row r="706" spans="1:12">
      <c r="A706" s="93">
        <v>6</v>
      </c>
      <c r="B706" s="75" t="s">
        <v>722</v>
      </c>
      <c r="C706" s="73">
        <v>106</v>
      </c>
      <c r="D706" s="73"/>
      <c r="E706" s="73"/>
      <c r="F706" s="73"/>
      <c r="G706" s="101">
        <f>J706</f>
        <v>15.66</v>
      </c>
      <c r="H706" s="73"/>
      <c r="I706" s="73"/>
      <c r="J706" s="73">
        <v>15.66</v>
      </c>
    </row>
    <row r="707" spans="1:12">
      <c r="A707" s="93">
        <v>7</v>
      </c>
      <c r="B707" s="75" t="s">
        <v>721</v>
      </c>
      <c r="C707" s="73">
        <v>107</v>
      </c>
      <c r="D707" s="73"/>
      <c r="E707" s="73"/>
      <c r="F707" s="73">
        <f>J707</f>
        <v>5.23</v>
      </c>
      <c r="G707" s="73"/>
      <c r="H707" s="73"/>
      <c r="I707" s="73"/>
      <c r="J707" s="73">
        <v>5.23</v>
      </c>
    </row>
    <row r="708" spans="1:12">
      <c r="A708" s="93">
        <v>8</v>
      </c>
      <c r="B708" s="75" t="s">
        <v>723</v>
      </c>
      <c r="C708" s="73">
        <v>108</v>
      </c>
      <c r="D708" s="73"/>
      <c r="E708" s="73"/>
      <c r="F708" s="73"/>
      <c r="G708" s="101">
        <f>J708</f>
        <v>8.2100000000000009</v>
      </c>
      <c r="H708" s="73"/>
      <c r="I708" s="73"/>
      <c r="J708" s="73">
        <v>8.2100000000000009</v>
      </c>
      <c r="L708">
        <f>J708</f>
        <v>8.2100000000000009</v>
      </c>
    </row>
    <row r="709" spans="1:12">
      <c r="A709" s="93">
        <v>9</v>
      </c>
      <c r="B709" s="75" t="s">
        <v>724</v>
      </c>
      <c r="C709" s="73">
        <v>109</v>
      </c>
      <c r="D709" s="73"/>
      <c r="E709" s="73"/>
      <c r="F709" s="73"/>
      <c r="G709" s="101">
        <f>J709</f>
        <v>4.3899999999999997</v>
      </c>
      <c r="H709" s="73"/>
      <c r="I709" s="73"/>
      <c r="J709" s="73">
        <v>4.3899999999999997</v>
      </c>
    </row>
    <row r="710" spans="1:12">
      <c r="A710" s="93">
        <v>10</v>
      </c>
      <c r="B710" s="75" t="s">
        <v>725</v>
      </c>
      <c r="C710" s="73">
        <v>110</v>
      </c>
      <c r="D710" s="73"/>
      <c r="E710" s="73"/>
      <c r="F710" s="73"/>
      <c r="G710" s="101">
        <f>J710</f>
        <v>8.59</v>
      </c>
      <c r="H710" s="73"/>
      <c r="I710" s="73"/>
      <c r="J710" s="73">
        <v>8.59</v>
      </c>
      <c r="L710">
        <f t="shared" ref="L710:L717" si="75">J710</f>
        <v>8.59</v>
      </c>
    </row>
    <row r="711" spans="1:12">
      <c r="A711" s="93">
        <v>11</v>
      </c>
      <c r="B711" s="75" t="s">
        <v>726</v>
      </c>
      <c r="C711" s="73">
        <v>111</v>
      </c>
      <c r="D711" s="73"/>
      <c r="E711" s="73"/>
      <c r="F711" s="73"/>
      <c r="G711" s="101">
        <f>J711</f>
        <v>14.6</v>
      </c>
      <c r="H711" s="73"/>
      <c r="I711" s="73"/>
      <c r="J711" s="73">
        <v>14.6</v>
      </c>
      <c r="L711">
        <f t="shared" si="75"/>
        <v>14.6</v>
      </c>
    </row>
    <row r="712" spans="1:12">
      <c r="A712" s="93">
        <v>12</v>
      </c>
      <c r="B712" s="75" t="s">
        <v>727</v>
      </c>
      <c r="C712" s="73">
        <v>112</v>
      </c>
      <c r="D712" s="73"/>
      <c r="E712" s="73"/>
      <c r="F712" s="73"/>
      <c r="G712" s="101">
        <f>J712</f>
        <v>19.7</v>
      </c>
      <c r="H712" s="73"/>
      <c r="I712" s="73"/>
      <c r="J712" s="73">
        <v>19.7</v>
      </c>
      <c r="L712">
        <f t="shared" si="75"/>
        <v>19.7</v>
      </c>
    </row>
    <row r="713" spans="1:12">
      <c r="A713" s="93">
        <v>13</v>
      </c>
      <c r="B713" s="75" t="s">
        <v>729</v>
      </c>
      <c r="C713" s="73" t="s">
        <v>728</v>
      </c>
      <c r="D713" s="73"/>
      <c r="E713" s="73"/>
      <c r="F713" s="101">
        <f>J713</f>
        <v>6.3</v>
      </c>
      <c r="G713" s="73"/>
      <c r="H713" s="73"/>
      <c r="I713" s="73"/>
      <c r="J713" s="73">
        <v>6.3</v>
      </c>
      <c r="L713">
        <f t="shared" si="75"/>
        <v>6.3</v>
      </c>
    </row>
    <row r="714" spans="1:12">
      <c r="A714" s="93">
        <v>14</v>
      </c>
      <c r="B714" s="75" t="s">
        <v>731</v>
      </c>
      <c r="C714" s="73" t="s">
        <v>730</v>
      </c>
      <c r="D714" s="73"/>
      <c r="E714" s="73"/>
      <c r="F714" s="101">
        <f>J714</f>
        <v>6.34</v>
      </c>
      <c r="G714" s="73"/>
      <c r="H714" s="73"/>
      <c r="I714" s="73"/>
      <c r="J714" s="73">
        <v>6.34</v>
      </c>
      <c r="L714">
        <f t="shared" si="75"/>
        <v>6.34</v>
      </c>
    </row>
    <row r="715" spans="1:12">
      <c r="A715" s="93">
        <v>15</v>
      </c>
      <c r="B715" s="75" t="s">
        <v>733</v>
      </c>
      <c r="C715" s="73" t="s">
        <v>732</v>
      </c>
      <c r="D715" s="73"/>
      <c r="E715" s="73"/>
      <c r="F715" s="101">
        <f>J715</f>
        <v>7.16</v>
      </c>
      <c r="G715" s="73"/>
      <c r="H715" s="73"/>
      <c r="I715" s="73"/>
      <c r="J715" s="73">
        <v>7.16</v>
      </c>
      <c r="L715">
        <f t="shared" si="75"/>
        <v>7.16</v>
      </c>
    </row>
    <row r="716" spans="1:12">
      <c r="A716" s="93">
        <v>16</v>
      </c>
      <c r="B716" s="75" t="s">
        <v>735</v>
      </c>
      <c r="C716" s="73" t="s">
        <v>734</v>
      </c>
      <c r="D716" s="73"/>
      <c r="E716" s="73"/>
      <c r="F716" s="101">
        <f>J716</f>
        <v>8.93</v>
      </c>
      <c r="G716" s="73"/>
      <c r="H716" s="73"/>
      <c r="I716" s="73"/>
      <c r="J716" s="73">
        <v>8.93</v>
      </c>
      <c r="L716">
        <f t="shared" si="75"/>
        <v>8.93</v>
      </c>
    </row>
    <row r="717" spans="1:12">
      <c r="A717" s="93">
        <v>17</v>
      </c>
      <c r="B717" s="75" t="s">
        <v>737</v>
      </c>
      <c r="C717" s="73" t="s">
        <v>736</v>
      </c>
      <c r="D717" s="73"/>
      <c r="E717" s="73"/>
      <c r="F717" s="101">
        <f>J717</f>
        <v>6.42</v>
      </c>
      <c r="G717" s="73"/>
      <c r="H717" s="73"/>
      <c r="I717" s="73"/>
      <c r="J717" s="73">
        <v>6.42</v>
      </c>
      <c r="L717">
        <f t="shared" si="75"/>
        <v>6.42</v>
      </c>
    </row>
    <row r="718" spans="1:12">
      <c r="A718" s="93">
        <v>18</v>
      </c>
      <c r="B718" s="75" t="s">
        <v>738</v>
      </c>
      <c r="C718" s="73">
        <v>113</v>
      </c>
      <c r="D718" s="73"/>
      <c r="E718" s="73"/>
      <c r="F718" s="73"/>
      <c r="G718" s="136">
        <f>J718</f>
        <v>1.98</v>
      </c>
      <c r="H718" s="73"/>
      <c r="I718" s="73"/>
      <c r="J718" s="73">
        <v>1.98</v>
      </c>
    </row>
    <row r="719" spans="1:12">
      <c r="A719" s="93">
        <v>19</v>
      </c>
      <c r="B719" s="75" t="s">
        <v>739</v>
      </c>
      <c r="C719" s="73">
        <v>114</v>
      </c>
      <c r="D719" s="73"/>
      <c r="E719" s="73"/>
      <c r="F719" s="101">
        <f>J719</f>
        <v>7.71</v>
      </c>
      <c r="G719" s="73"/>
      <c r="H719" s="73"/>
      <c r="I719" s="73"/>
      <c r="J719" s="73">
        <v>7.71</v>
      </c>
    </row>
    <row r="720" spans="1:12">
      <c r="A720" s="93">
        <v>20</v>
      </c>
      <c r="B720" s="75" t="s">
        <v>740</v>
      </c>
      <c r="C720" s="73">
        <v>115</v>
      </c>
      <c r="D720" s="73"/>
      <c r="E720" s="73"/>
      <c r="F720" s="73"/>
      <c r="G720" s="73"/>
      <c r="H720" s="73"/>
      <c r="I720" s="73">
        <f>J720</f>
        <v>12.65</v>
      </c>
      <c r="J720" s="73">
        <v>12.65</v>
      </c>
    </row>
    <row r="721" spans="1:12">
      <c r="A721" s="93">
        <v>21</v>
      </c>
      <c r="B721" s="75" t="s">
        <v>741</v>
      </c>
      <c r="C721" s="73">
        <v>116</v>
      </c>
      <c r="D721" s="73"/>
      <c r="E721" s="73"/>
      <c r="F721" s="101">
        <f t="shared" ref="F721:F726" si="76">J721</f>
        <v>86.11</v>
      </c>
      <c r="G721" s="73"/>
      <c r="H721" s="73"/>
      <c r="I721" s="73"/>
      <c r="J721" s="73">
        <v>86.11</v>
      </c>
      <c r="L721">
        <f>J721</f>
        <v>86.11</v>
      </c>
    </row>
    <row r="722" spans="1:12">
      <c r="A722" s="93">
        <v>22</v>
      </c>
      <c r="B722" s="75" t="s">
        <v>742</v>
      </c>
      <c r="C722" s="73">
        <v>117</v>
      </c>
      <c r="D722" s="73"/>
      <c r="E722" s="73"/>
      <c r="F722" s="101">
        <f t="shared" si="76"/>
        <v>40.76</v>
      </c>
      <c r="G722" s="73"/>
      <c r="H722" s="73"/>
      <c r="I722" s="73"/>
      <c r="J722" s="73">
        <v>40.76</v>
      </c>
      <c r="L722">
        <f>J722</f>
        <v>40.76</v>
      </c>
    </row>
    <row r="723" spans="1:12">
      <c r="A723" s="93">
        <v>23</v>
      </c>
      <c r="B723" s="75" t="s">
        <v>743</v>
      </c>
      <c r="C723" s="73">
        <v>118</v>
      </c>
      <c r="D723" s="73"/>
      <c r="E723" s="73"/>
      <c r="F723" s="101">
        <f t="shared" si="76"/>
        <v>10.220000000000001</v>
      </c>
      <c r="G723" s="73"/>
      <c r="H723" s="73"/>
      <c r="I723" s="73"/>
      <c r="J723" s="73">
        <v>10.220000000000001</v>
      </c>
      <c r="L723">
        <f>J723</f>
        <v>10.220000000000001</v>
      </c>
    </row>
    <row r="724" spans="1:12">
      <c r="A724" s="93">
        <v>24</v>
      </c>
      <c r="B724" s="75" t="s">
        <v>744</v>
      </c>
      <c r="C724" s="73">
        <v>119</v>
      </c>
      <c r="D724" s="73"/>
      <c r="E724" s="73"/>
      <c r="F724" s="101">
        <f t="shared" si="76"/>
        <v>5.4</v>
      </c>
      <c r="G724" s="73"/>
      <c r="H724" s="73"/>
      <c r="I724" s="73"/>
      <c r="J724" s="73">
        <v>5.4</v>
      </c>
    </row>
    <row r="725" spans="1:12">
      <c r="A725" s="93">
        <v>25</v>
      </c>
      <c r="B725" s="75" t="s">
        <v>746</v>
      </c>
      <c r="C725" s="73" t="s">
        <v>745</v>
      </c>
      <c r="D725" s="73"/>
      <c r="E725" s="73"/>
      <c r="F725" s="101">
        <f t="shared" si="76"/>
        <v>13.1</v>
      </c>
      <c r="G725" s="73"/>
      <c r="H725" s="73"/>
      <c r="I725" s="73"/>
      <c r="J725" s="73">
        <v>13.1</v>
      </c>
    </row>
    <row r="726" spans="1:12">
      <c r="A726" s="93">
        <v>26</v>
      </c>
      <c r="B726" s="75" t="s">
        <v>748</v>
      </c>
      <c r="C726" s="73" t="s">
        <v>747</v>
      </c>
      <c r="D726" s="73"/>
      <c r="E726" s="73"/>
      <c r="F726" s="101">
        <f t="shared" si="76"/>
        <v>6.04</v>
      </c>
      <c r="G726" s="73"/>
      <c r="H726" s="73"/>
      <c r="I726" s="73"/>
      <c r="J726" s="73">
        <v>6.04</v>
      </c>
    </row>
    <row r="727" spans="1:12">
      <c r="A727" s="120"/>
      <c r="B727" s="121" t="s">
        <v>913</v>
      </c>
      <c r="C727" s="112"/>
      <c r="D727" s="122"/>
      <c r="E727" s="122">
        <f>SUM(E701:E726)</f>
        <v>0</v>
      </c>
      <c r="F727" s="122">
        <f>SUM(F701:F726)</f>
        <v>215.04999999999998</v>
      </c>
      <c r="G727" s="122">
        <f>SUM(G701:G726)</f>
        <v>105.73</v>
      </c>
      <c r="H727" s="122">
        <f>SUM(H701:H726)</f>
        <v>0</v>
      </c>
      <c r="I727" s="122">
        <f>SUM(I701:I726)</f>
        <v>108.37</v>
      </c>
      <c r="J727" s="122"/>
    </row>
    <row r="728" spans="1:12">
      <c r="A728" s="185" t="s">
        <v>1067</v>
      </c>
      <c r="B728" s="185"/>
      <c r="C728" s="185"/>
      <c r="D728" s="185"/>
      <c r="E728" s="185"/>
      <c r="F728" s="185"/>
      <c r="G728" s="185"/>
      <c r="H728" s="96"/>
      <c r="I728" s="96"/>
      <c r="J728" s="94">
        <f>SUM(J701:J727)</f>
        <v>429.15000000000003</v>
      </c>
    </row>
    <row r="731" spans="1:12">
      <c r="A731" t="s">
        <v>1068</v>
      </c>
    </row>
    <row r="733" spans="1:12">
      <c r="A733" s="93" t="s">
        <v>303</v>
      </c>
      <c r="B733" s="94" t="s">
        <v>304</v>
      </c>
      <c r="C733" s="95" t="s">
        <v>1023</v>
      </c>
      <c r="D733" s="94" t="s">
        <v>1024</v>
      </c>
      <c r="E733" s="94" t="s">
        <v>1025</v>
      </c>
      <c r="F733" s="94" t="s">
        <v>1026</v>
      </c>
      <c r="G733" s="94" t="s">
        <v>1027</v>
      </c>
      <c r="H733" s="94" t="s">
        <v>1028</v>
      </c>
      <c r="I733" s="94" t="s">
        <v>1029</v>
      </c>
      <c r="J733" s="94" t="s">
        <v>941</v>
      </c>
    </row>
    <row r="734" spans="1:12">
      <c r="A734" s="103">
        <v>1</v>
      </c>
      <c r="B734" s="69" t="s">
        <v>749</v>
      </c>
      <c r="C734" s="97">
        <v>201</v>
      </c>
      <c r="D734" s="97"/>
      <c r="E734" s="97"/>
      <c r="F734" s="97"/>
      <c r="G734" s="97"/>
      <c r="H734" s="97"/>
      <c r="I734" s="97">
        <f>J734</f>
        <v>20.13</v>
      </c>
      <c r="J734" s="97">
        <v>20.13</v>
      </c>
    </row>
    <row r="735" spans="1:12">
      <c r="A735" s="103">
        <v>3</v>
      </c>
      <c r="B735" s="69" t="s">
        <v>752</v>
      </c>
      <c r="C735" s="97">
        <v>202</v>
      </c>
      <c r="D735" s="97"/>
      <c r="E735" s="97"/>
      <c r="F735" s="97"/>
      <c r="G735" s="97"/>
      <c r="H735" s="97"/>
      <c r="I735" s="97">
        <f>J735</f>
        <v>75.48</v>
      </c>
      <c r="J735" s="97">
        <v>75.48</v>
      </c>
      <c r="L735">
        <f>J735</f>
        <v>75.48</v>
      </c>
    </row>
    <row r="736" spans="1:12">
      <c r="A736" s="103">
        <v>4</v>
      </c>
      <c r="B736" s="69" t="s">
        <v>754</v>
      </c>
      <c r="C736" s="97" t="s">
        <v>753</v>
      </c>
      <c r="D736" s="97"/>
      <c r="E736" s="97"/>
      <c r="F736" s="97"/>
      <c r="G736" s="97">
        <f>J736</f>
        <v>4.22</v>
      </c>
      <c r="H736" s="97"/>
      <c r="I736" s="97"/>
      <c r="J736" s="97">
        <v>4.22</v>
      </c>
      <c r="L736">
        <f>J736</f>
        <v>4.22</v>
      </c>
    </row>
    <row r="737" spans="1:12">
      <c r="A737" s="93">
        <v>5</v>
      </c>
      <c r="B737" s="75" t="s">
        <v>755</v>
      </c>
      <c r="C737" s="73">
        <v>203</v>
      </c>
      <c r="D737" s="73"/>
      <c r="E737" s="73"/>
      <c r="F737" s="73"/>
      <c r="G737" s="73">
        <f>J737</f>
        <v>5.28</v>
      </c>
      <c r="H737" s="73"/>
      <c r="I737" s="73"/>
      <c r="J737" s="73">
        <v>5.28</v>
      </c>
      <c r="L737">
        <f>J737</f>
        <v>5.28</v>
      </c>
    </row>
    <row r="738" spans="1:12">
      <c r="A738" s="93">
        <v>6</v>
      </c>
      <c r="B738" s="75" t="s">
        <v>756</v>
      </c>
      <c r="C738" s="73">
        <v>204</v>
      </c>
      <c r="D738" s="73"/>
      <c r="E738" s="73"/>
      <c r="F738" s="73">
        <f>J738</f>
        <v>33.83</v>
      </c>
      <c r="G738" s="73"/>
      <c r="H738" s="73"/>
      <c r="I738" s="73"/>
      <c r="J738" s="73">
        <v>33.83</v>
      </c>
      <c r="L738">
        <f>J738</f>
        <v>33.83</v>
      </c>
    </row>
    <row r="739" spans="1:12">
      <c r="A739" s="93">
        <v>7</v>
      </c>
      <c r="B739" s="75" t="s">
        <v>757</v>
      </c>
      <c r="C739" s="73">
        <v>205</v>
      </c>
      <c r="D739" s="73"/>
      <c r="E739" s="73"/>
      <c r="F739" s="73">
        <f>J739</f>
        <v>4.87</v>
      </c>
      <c r="G739" s="73"/>
      <c r="H739" s="73"/>
      <c r="I739" s="73"/>
      <c r="J739" s="73">
        <v>4.87</v>
      </c>
    </row>
    <row r="740" spans="1:12">
      <c r="A740" s="93">
        <v>8</v>
      </c>
      <c r="B740" s="75" t="s">
        <v>758</v>
      </c>
      <c r="C740" s="73">
        <v>206</v>
      </c>
      <c r="D740" s="73"/>
      <c r="E740" s="73"/>
      <c r="F740" s="73">
        <f>J740</f>
        <v>15.61</v>
      </c>
      <c r="G740" s="73"/>
      <c r="H740" s="73"/>
      <c r="I740" s="73"/>
      <c r="J740" s="73">
        <v>15.61</v>
      </c>
      <c r="L740">
        <f>J740</f>
        <v>15.61</v>
      </c>
    </row>
    <row r="741" spans="1:12">
      <c r="A741" s="93">
        <v>9</v>
      </c>
      <c r="B741" s="75" t="s">
        <v>759</v>
      </c>
      <c r="C741" s="73">
        <v>207</v>
      </c>
      <c r="D741" s="73"/>
      <c r="E741" s="73"/>
      <c r="F741" s="73">
        <f>J741</f>
        <v>9.0500000000000007</v>
      </c>
      <c r="G741" s="73"/>
      <c r="H741" s="73"/>
      <c r="I741" s="73"/>
      <c r="J741" s="73">
        <v>9.0500000000000007</v>
      </c>
    </row>
    <row r="742" spans="1:12">
      <c r="A742" s="93">
        <v>10</v>
      </c>
      <c r="B742" s="75" t="s">
        <v>760</v>
      </c>
      <c r="C742" s="73">
        <v>208</v>
      </c>
      <c r="D742" s="73"/>
      <c r="E742" s="73"/>
      <c r="F742" s="73"/>
      <c r="G742" s="73">
        <f>J742</f>
        <v>7.92</v>
      </c>
      <c r="H742" s="73"/>
      <c r="I742" s="73"/>
      <c r="J742" s="73">
        <v>7.92</v>
      </c>
      <c r="L742">
        <f>J742</f>
        <v>7.92</v>
      </c>
    </row>
    <row r="743" spans="1:12">
      <c r="A743" s="93">
        <v>11</v>
      </c>
      <c r="B743" s="75" t="s">
        <v>761</v>
      </c>
      <c r="C743" s="73">
        <v>209</v>
      </c>
      <c r="D743" s="73"/>
      <c r="E743" s="73"/>
      <c r="F743" s="73">
        <f>J743</f>
        <v>4.6500000000000004</v>
      </c>
      <c r="G743" s="73"/>
      <c r="H743" s="73"/>
      <c r="I743" s="73"/>
      <c r="J743" s="73">
        <v>4.6500000000000004</v>
      </c>
    </row>
    <row r="744" spans="1:12">
      <c r="A744" s="93">
        <v>12</v>
      </c>
      <c r="B744" s="75" t="s">
        <v>762</v>
      </c>
      <c r="C744" s="73">
        <v>210</v>
      </c>
      <c r="D744" s="73"/>
      <c r="E744" s="73"/>
      <c r="F744" s="73"/>
      <c r="G744" s="73">
        <f>J744</f>
        <v>11.21</v>
      </c>
      <c r="H744" s="73"/>
      <c r="I744" s="73"/>
      <c r="J744" s="73">
        <v>11.21</v>
      </c>
      <c r="L744">
        <f>J744</f>
        <v>11.21</v>
      </c>
    </row>
    <row r="745" spans="1:12">
      <c r="A745" s="93">
        <v>13</v>
      </c>
      <c r="B745" s="75" t="s">
        <v>763</v>
      </c>
      <c r="C745" s="73">
        <v>211</v>
      </c>
      <c r="D745" s="73"/>
      <c r="E745" s="73"/>
      <c r="F745" s="73"/>
      <c r="G745" s="73">
        <f>J745</f>
        <v>6.44</v>
      </c>
      <c r="H745" s="73"/>
      <c r="I745" s="73"/>
      <c r="J745" s="73">
        <v>6.44</v>
      </c>
      <c r="L745">
        <f>J745</f>
        <v>6.44</v>
      </c>
    </row>
    <row r="746" spans="1:12">
      <c r="A746" s="93">
        <v>14</v>
      </c>
      <c r="B746" s="75" t="s">
        <v>764</v>
      </c>
      <c r="C746" s="73">
        <v>212</v>
      </c>
      <c r="D746" s="73"/>
      <c r="E746" s="73"/>
      <c r="F746" s="73">
        <f>J746</f>
        <v>2.04</v>
      </c>
      <c r="G746" s="73"/>
      <c r="H746" s="73"/>
      <c r="I746" s="73"/>
      <c r="J746" s="73">
        <v>2.04</v>
      </c>
      <c r="L746">
        <f>J746</f>
        <v>2.04</v>
      </c>
    </row>
    <row r="747" spans="1:12">
      <c r="A747" s="93">
        <v>15</v>
      </c>
      <c r="B747" s="75" t="s">
        <v>765</v>
      </c>
      <c r="C747" s="73">
        <v>213</v>
      </c>
      <c r="D747" s="73"/>
      <c r="E747" s="73"/>
      <c r="F747" s="73">
        <f>J747</f>
        <v>10.38</v>
      </c>
      <c r="G747" s="73"/>
      <c r="H747" s="73"/>
      <c r="I747" s="73"/>
      <c r="J747" s="73">
        <v>10.38</v>
      </c>
      <c r="L747">
        <f>J747</f>
        <v>10.38</v>
      </c>
    </row>
    <row r="748" spans="1:12">
      <c r="A748" s="93">
        <v>16</v>
      </c>
      <c r="B748" s="75" t="s">
        <v>766</v>
      </c>
      <c r="C748" s="73">
        <v>214</v>
      </c>
      <c r="D748" s="73"/>
      <c r="E748" s="73"/>
      <c r="F748" s="73">
        <f>J748</f>
        <v>4.45</v>
      </c>
      <c r="G748" s="73"/>
      <c r="H748" s="73"/>
      <c r="I748" s="73"/>
      <c r="J748" s="73">
        <v>4.45</v>
      </c>
    </row>
    <row r="749" spans="1:12">
      <c r="A749" s="93">
        <v>17</v>
      </c>
      <c r="B749" s="75" t="s">
        <v>767</v>
      </c>
      <c r="C749" s="73">
        <v>215</v>
      </c>
      <c r="D749" s="73"/>
      <c r="E749" s="73">
        <f>J749</f>
        <v>18.93</v>
      </c>
      <c r="F749" s="73"/>
      <c r="G749" s="73"/>
      <c r="H749" s="73"/>
      <c r="I749" s="73"/>
      <c r="J749" s="73">
        <v>18.93</v>
      </c>
      <c r="L749">
        <f>J749</f>
        <v>18.93</v>
      </c>
    </row>
    <row r="750" spans="1:12">
      <c r="A750" s="93">
        <v>18</v>
      </c>
      <c r="B750" s="75" t="s">
        <v>768</v>
      </c>
      <c r="C750" s="73">
        <v>216</v>
      </c>
      <c r="D750" s="73"/>
      <c r="E750" s="73"/>
      <c r="F750" s="73"/>
      <c r="G750" s="136">
        <f>J750</f>
        <v>8.66</v>
      </c>
      <c r="H750" s="73"/>
      <c r="I750" s="73"/>
      <c r="J750" s="73">
        <v>8.66</v>
      </c>
    </row>
    <row r="751" spans="1:12">
      <c r="A751" s="93">
        <v>19</v>
      </c>
      <c r="B751" s="75" t="s">
        <v>769</v>
      </c>
      <c r="C751" s="73">
        <v>217</v>
      </c>
      <c r="D751" s="73"/>
      <c r="E751" s="73"/>
      <c r="F751" s="73">
        <f t="shared" ref="F751:F760" si="77">J751</f>
        <v>8.25</v>
      </c>
      <c r="G751" s="73"/>
      <c r="H751" s="73"/>
      <c r="I751" s="73"/>
      <c r="J751" s="73">
        <v>8.25</v>
      </c>
    </row>
    <row r="752" spans="1:12">
      <c r="A752" s="93">
        <v>20</v>
      </c>
      <c r="B752" s="75" t="s">
        <v>770</v>
      </c>
      <c r="C752" s="73">
        <v>218</v>
      </c>
      <c r="D752" s="73"/>
      <c r="E752" s="73"/>
      <c r="F752" s="73">
        <f t="shared" si="77"/>
        <v>12.95</v>
      </c>
      <c r="G752" s="73"/>
      <c r="H752" s="73"/>
      <c r="I752" s="73"/>
      <c r="J752" s="73">
        <v>12.95</v>
      </c>
    </row>
    <row r="753" spans="1:12">
      <c r="A753" s="93">
        <v>21</v>
      </c>
      <c r="B753" s="75" t="s">
        <v>771</v>
      </c>
      <c r="C753" s="73">
        <v>219</v>
      </c>
      <c r="D753" s="73"/>
      <c r="E753" s="73"/>
      <c r="F753" s="73">
        <f t="shared" si="77"/>
        <v>27.63</v>
      </c>
      <c r="G753" s="73"/>
      <c r="H753" s="73"/>
      <c r="I753" s="73"/>
      <c r="J753" s="73">
        <v>27.63</v>
      </c>
      <c r="L753">
        <f>J753</f>
        <v>27.63</v>
      </c>
    </row>
    <row r="754" spans="1:12">
      <c r="A754" s="93">
        <v>22</v>
      </c>
      <c r="B754" s="75" t="s">
        <v>772</v>
      </c>
      <c r="C754" s="73">
        <v>220</v>
      </c>
      <c r="D754" s="73"/>
      <c r="E754" s="73"/>
      <c r="F754" s="73">
        <f t="shared" si="77"/>
        <v>4.92</v>
      </c>
      <c r="G754" s="73"/>
      <c r="H754" s="73"/>
      <c r="I754" s="73"/>
      <c r="J754" s="73">
        <v>4.92</v>
      </c>
    </row>
    <row r="755" spans="1:12">
      <c r="A755" s="93">
        <v>23</v>
      </c>
      <c r="B755" s="75" t="s">
        <v>773</v>
      </c>
      <c r="C755" s="73">
        <v>221</v>
      </c>
      <c r="D755" s="73"/>
      <c r="E755" s="73"/>
      <c r="F755" s="73">
        <f t="shared" si="77"/>
        <v>30.78</v>
      </c>
      <c r="G755" s="73"/>
      <c r="H755" s="73"/>
      <c r="I755" s="73"/>
      <c r="J755" s="73">
        <v>30.78</v>
      </c>
      <c r="L755">
        <f>J755</f>
        <v>30.78</v>
      </c>
    </row>
    <row r="756" spans="1:12">
      <c r="A756" s="93">
        <v>24</v>
      </c>
      <c r="B756" s="75" t="s">
        <v>774</v>
      </c>
      <c r="C756" s="73">
        <v>222</v>
      </c>
      <c r="D756" s="73"/>
      <c r="E756" s="73"/>
      <c r="F756" s="73">
        <f t="shared" si="77"/>
        <v>5.5</v>
      </c>
      <c r="G756" s="73"/>
      <c r="H756" s="73"/>
      <c r="I756" s="73"/>
      <c r="J756" s="73">
        <v>5.5</v>
      </c>
    </row>
    <row r="757" spans="1:12">
      <c r="A757" s="93">
        <v>25</v>
      </c>
      <c r="B757" s="75" t="s">
        <v>775</v>
      </c>
      <c r="C757" s="73">
        <v>223</v>
      </c>
      <c r="D757" s="73"/>
      <c r="E757" s="73"/>
      <c r="F757" s="73">
        <f t="shared" si="77"/>
        <v>32.06</v>
      </c>
      <c r="G757" s="73"/>
      <c r="H757" s="73"/>
      <c r="I757" s="73"/>
      <c r="J757" s="73">
        <v>32.06</v>
      </c>
      <c r="L757">
        <f>J757</f>
        <v>32.06</v>
      </c>
    </row>
    <row r="758" spans="1:12">
      <c r="A758" s="93">
        <v>26</v>
      </c>
      <c r="B758" s="75" t="s">
        <v>776</v>
      </c>
      <c r="C758" s="73">
        <v>224</v>
      </c>
      <c r="D758" s="73"/>
      <c r="E758" s="73"/>
      <c r="F758" s="73">
        <f t="shared" si="77"/>
        <v>5.3</v>
      </c>
      <c r="G758" s="73"/>
      <c r="H758" s="73"/>
      <c r="I758" s="73"/>
      <c r="J758" s="73">
        <v>5.3</v>
      </c>
    </row>
    <row r="759" spans="1:12">
      <c r="A759" s="93">
        <v>27</v>
      </c>
      <c r="B759" s="75" t="s">
        <v>777</v>
      </c>
      <c r="C759" s="73">
        <v>225</v>
      </c>
      <c r="D759" s="73"/>
      <c r="E759" s="73"/>
      <c r="F759" s="73">
        <f t="shared" si="77"/>
        <v>27.45</v>
      </c>
      <c r="G759" s="73"/>
      <c r="H759" s="73"/>
      <c r="I759" s="73"/>
      <c r="J759" s="73">
        <v>27.45</v>
      </c>
      <c r="L759">
        <f>J759</f>
        <v>27.45</v>
      </c>
    </row>
    <row r="760" spans="1:12">
      <c r="A760" s="93">
        <v>28</v>
      </c>
      <c r="B760" s="75" t="s">
        <v>778</v>
      </c>
      <c r="C760" s="73">
        <v>226</v>
      </c>
      <c r="D760" s="73"/>
      <c r="E760" s="73"/>
      <c r="F760" s="73">
        <f t="shared" si="77"/>
        <v>5.3</v>
      </c>
      <c r="G760" s="73"/>
      <c r="H760" s="73"/>
      <c r="I760" s="73"/>
      <c r="J760" s="73">
        <v>5.3</v>
      </c>
    </row>
    <row r="761" spans="1:12">
      <c r="A761" s="93">
        <v>29</v>
      </c>
      <c r="B761" s="112" t="s">
        <v>779</v>
      </c>
      <c r="C761" s="113">
        <v>227</v>
      </c>
      <c r="D761" s="113"/>
      <c r="E761" s="113"/>
      <c r="F761" s="113"/>
      <c r="G761" s="118">
        <f>J761</f>
        <v>1.5</v>
      </c>
      <c r="H761" s="113"/>
      <c r="I761" s="113"/>
      <c r="J761" s="113">
        <v>1.5</v>
      </c>
    </row>
    <row r="762" spans="1:12">
      <c r="A762" s="75"/>
      <c r="B762" s="102" t="s">
        <v>913</v>
      </c>
      <c r="C762" s="75"/>
      <c r="D762" s="93"/>
      <c r="E762" s="93">
        <f>SUM(E734:E760)</f>
        <v>18.93</v>
      </c>
      <c r="F762" s="93">
        <f>SUM(F734:F760)</f>
        <v>245.02</v>
      </c>
      <c r="G762" s="93">
        <f>SUM(G734:G761)</f>
        <v>45.230000000000004</v>
      </c>
      <c r="H762" s="93">
        <f>SUM(H734:H760)</f>
        <v>0</v>
      </c>
      <c r="I762" s="93">
        <f>SUM(I734:I761)</f>
        <v>95.61</v>
      </c>
      <c r="J762" s="93"/>
    </row>
    <row r="763" spans="1:12">
      <c r="A763" s="185" t="s">
        <v>1069</v>
      </c>
      <c r="B763" s="185"/>
      <c r="C763" s="185"/>
      <c r="D763" s="185"/>
      <c r="E763" s="185"/>
      <c r="F763" s="185"/>
      <c r="G763" s="185"/>
      <c r="H763" s="96"/>
      <c r="I763" s="96"/>
      <c r="J763" s="94">
        <f>SUM(J734:J762)</f>
        <v>404.79000000000008</v>
      </c>
    </row>
    <row r="766" spans="1:12">
      <c r="A766" t="s">
        <v>1070</v>
      </c>
    </row>
    <row r="768" spans="1:12" hidden="1">
      <c r="A768" t="s">
        <v>1071</v>
      </c>
    </row>
    <row r="769" spans="1:12" ht="15" thickBot="1"/>
    <row r="770" spans="1:12" ht="15" thickBot="1">
      <c r="A770" s="93" t="s">
        <v>303</v>
      </c>
      <c r="B770" s="94" t="s">
        <v>304</v>
      </c>
      <c r="C770" s="95" t="s">
        <v>1023</v>
      </c>
      <c r="D770" s="94" t="s">
        <v>1024</v>
      </c>
      <c r="E770" s="94" t="s">
        <v>1025</v>
      </c>
      <c r="F770" s="94" t="s">
        <v>1026</v>
      </c>
      <c r="G770" s="94" t="s">
        <v>1027</v>
      </c>
      <c r="H770" s="94" t="s">
        <v>1028</v>
      </c>
      <c r="I770" s="94" t="s">
        <v>1029</v>
      </c>
      <c r="J770" s="94" t="s">
        <v>941</v>
      </c>
    </row>
    <row r="771" spans="1:12" ht="15" thickBot="1">
      <c r="A771" s="103">
        <v>1</v>
      </c>
      <c r="B771" s="69" t="s">
        <v>782</v>
      </c>
      <c r="C771" s="97"/>
      <c r="D771" s="97"/>
      <c r="E771" s="97"/>
      <c r="F771" s="97"/>
      <c r="G771" s="98">
        <f>J771</f>
        <v>60.7</v>
      </c>
      <c r="H771" s="97"/>
      <c r="I771" s="97"/>
      <c r="J771" s="98">
        <v>60.7</v>
      </c>
    </row>
    <row r="772" spans="1:12" ht="15" thickBot="1">
      <c r="A772" s="103">
        <v>2</v>
      </c>
      <c r="B772" s="75" t="s">
        <v>784</v>
      </c>
      <c r="C772" s="73"/>
      <c r="D772" s="73"/>
      <c r="E772" s="73"/>
      <c r="F772" s="73">
        <v>13.1</v>
      </c>
      <c r="G772" s="101"/>
      <c r="H772" s="73"/>
      <c r="I772" s="73"/>
      <c r="J772" s="101">
        <v>13.1</v>
      </c>
      <c r="L772">
        <f t="shared" ref="L772:L778" si="78">J772</f>
        <v>13.1</v>
      </c>
    </row>
    <row r="773" spans="1:12" ht="15" thickBot="1">
      <c r="A773" s="103">
        <v>3</v>
      </c>
      <c r="B773" s="112" t="s">
        <v>784</v>
      </c>
      <c r="C773" s="113"/>
      <c r="D773" s="113"/>
      <c r="E773" s="113"/>
      <c r="F773" s="113">
        <f>J773</f>
        <v>13.1</v>
      </c>
      <c r="G773" s="113"/>
      <c r="H773" s="113"/>
      <c r="I773" s="113"/>
      <c r="J773" s="139">
        <v>13.1</v>
      </c>
      <c r="L773">
        <f t="shared" si="78"/>
        <v>13.1</v>
      </c>
    </row>
    <row r="774" spans="1:12">
      <c r="A774" s="103">
        <v>4</v>
      </c>
      <c r="B774" s="137" t="s">
        <v>783</v>
      </c>
      <c r="C774" s="74"/>
      <c r="D774" s="116"/>
      <c r="E774" s="116"/>
      <c r="F774" s="116">
        <f>J774</f>
        <v>13.1</v>
      </c>
      <c r="G774" s="116"/>
      <c r="H774" s="116"/>
      <c r="I774" s="116"/>
      <c r="J774" s="124">
        <v>13.1</v>
      </c>
      <c r="L774">
        <f t="shared" si="78"/>
        <v>13.1</v>
      </c>
    </row>
    <row r="775" spans="1:12">
      <c r="A775" s="103">
        <v>5</v>
      </c>
      <c r="B775" s="137" t="s">
        <v>783</v>
      </c>
      <c r="C775" s="74"/>
      <c r="D775" s="116"/>
      <c r="E775" s="116"/>
      <c r="F775" s="116">
        <v>13.4</v>
      </c>
      <c r="G775" s="116"/>
      <c r="H775" s="116"/>
      <c r="I775" s="116"/>
      <c r="J775" s="124">
        <v>13.4</v>
      </c>
      <c r="L775">
        <f t="shared" si="78"/>
        <v>13.4</v>
      </c>
    </row>
    <row r="776" spans="1:12">
      <c r="A776" s="103">
        <v>6</v>
      </c>
      <c r="B776" s="75" t="s">
        <v>784</v>
      </c>
      <c r="C776" s="73"/>
      <c r="D776" s="73"/>
      <c r="E776" s="73"/>
      <c r="F776" s="73">
        <f>J776</f>
        <v>13.1</v>
      </c>
      <c r="G776" s="73"/>
      <c r="H776" s="73"/>
      <c r="I776" s="73"/>
      <c r="J776" s="101">
        <v>13.1</v>
      </c>
      <c r="L776">
        <f t="shared" si="78"/>
        <v>13.1</v>
      </c>
    </row>
    <row r="777" spans="1:12">
      <c r="A777" s="103">
        <v>7</v>
      </c>
      <c r="B777" s="69" t="s">
        <v>784</v>
      </c>
      <c r="C777" s="97"/>
      <c r="D777" s="97"/>
      <c r="E777" s="97"/>
      <c r="F777" s="97">
        <f>J777</f>
        <v>12.6</v>
      </c>
      <c r="G777" s="97"/>
      <c r="H777" s="97"/>
      <c r="I777" s="97"/>
      <c r="J777" s="98">
        <v>12.6</v>
      </c>
      <c r="L777">
        <f t="shared" si="78"/>
        <v>12.6</v>
      </c>
    </row>
    <row r="778" spans="1:12">
      <c r="A778" s="103">
        <v>8</v>
      </c>
      <c r="B778" s="69" t="s">
        <v>784</v>
      </c>
      <c r="C778" s="97"/>
      <c r="D778" s="97"/>
      <c r="E778" s="97"/>
      <c r="F778" s="97">
        <f>J778</f>
        <v>13.2</v>
      </c>
      <c r="G778" s="97"/>
      <c r="H778" s="97"/>
      <c r="I778" s="97"/>
      <c r="J778" s="98">
        <v>13.2</v>
      </c>
      <c r="L778">
        <f t="shared" si="78"/>
        <v>13.2</v>
      </c>
    </row>
    <row r="779" spans="1:12" ht="15" thickBot="1">
      <c r="A779" s="103">
        <v>9</v>
      </c>
      <c r="B779" s="69" t="str">
        <f>Przychodnia!C17</f>
        <v>Ambulatorium – sztania, socjal</v>
      </c>
      <c r="C779" s="97"/>
      <c r="D779" s="97"/>
      <c r="E779" s="97"/>
      <c r="F779" s="97"/>
      <c r="G779" s="98">
        <f>Przychodnia!D17</f>
        <v>39.630000000000003</v>
      </c>
      <c r="H779" s="97"/>
      <c r="I779" s="97"/>
      <c r="J779" s="98">
        <f>G779</f>
        <v>39.630000000000003</v>
      </c>
    </row>
    <row r="780" spans="1:12" ht="15" thickBot="1">
      <c r="A780" s="103">
        <v>11</v>
      </c>
      <c r="B780" s="69" t="s">
        <v>666</v>
      </c>
      <c r="C780" s="97"/>
      <c r="D780" s="97"/>
      <c r="E780" s="97"/>
      <c r="F780" s="97">
        <f>J780</f>
        <v>6.1</v>
      </c>
      <c r="G780" s="97"/>
      <c r="H780" s="97"/>
      <c r="I780" s="97"/>
      <c r="J780" s="98">
        <v>6.1</v>
      </c>
    </row>
    <row r="781" spans="1:12">
      <c r="A781" s="103">
        <v>12</v>
      </c>
      <c r="B781" s="69" t="s">
        <v>35</v>
      </c>
      <c r="C781" s="97"/>
      <c r="D781" s="97"/>
      <c r="E781" s="97"/>
      <c r="F781" s="97">
        <f>J781</f>
        <v>4.5999999999999996</v>
      </c>
      <c r="G781" s="97"/>
      <c r="H781" s="97"/>
      <c r="I781" s="97"/>
      <c r="J781" s="98">
        <v>4.5999999999999996</v>
      </c>
    </row>
    <row r="782" spans="1:12" ht="15" thickBot="1">
      <c r="A782" s="103">
        <v>13</v>
      </c>
      <c r="B782" s="69" t="s">
        <v>666</v>
      </c>
      <c r="C782" s="97"/>
      <c r="D782" s="97"/>
      <c r="E782" s="97"/>
      <c r="F782" s="97">
        <f>J782</f>
        <v>12.8</v>
      </c>
      <c r="G782" s="97"/>
      <c r="H782" s="97"/>
      <c r="I782" s="97"/>
      <c r="J782" s="98">
        <v>12.8</v>
      </c>
    </row>
    <row r="783" spans="1:12" ht="15" thickBot="1">
      <c r="A783" s="103">
        <v>14</v>
      </c>
      <c r="B783" s="69" t="str">
        <f>Przychodnia!C18</f>
        <v>Szatnia</v>
      </c>
      <c r="C783" s="97"/>
      <c r="D783" s="97"/>
      <c r="E783" s="97"/>
      <c r="F783" s="97"/>
      <c r="G783" s="144">
        <f>J783</f>
        <v>8.5</v>
      </c>
      <c r="H783" s="97"/>
      <c r="I783" s="97"/>
      <c r="J783" s="98">
        <v>8.5</v>
      </c>
    </row>
    <row r="784" spans="1:12">
      <c r="A784" s="103">
        <v>15</v>
      </c>
      <c r="B784" s="69" t="s">
        <v>696</v>
      </c>
      <c r="C784" s="97"/>
      <c r="D784" s="97"/>
      <c r="E784" s="97"/>
      <c r="F784" s="97">
        <v>3.7</v>
      </c>
      <c r="G784" s="146"/>
      <c r="H784" s="97"/>
      <c r="I784" s="97"/>
      <c r="J784" s="98">
        <v>3.7</v>
      </c>
    </row>
    <row r="785" spans="1:12">
      <c r="A785" s="103">
        <v>16</v>
      </c>
      <c r="B785" s="112" t="s">
        <v>790</v>
      </c>
      <c r="C785" s="113"/>
      <c r="D785" s="113"/>
      <c r="E785" s="113"/>
      <c r="F785" s="113"/>
      <c r="G785" s="113"/>
      <c r="H785" s="113">
        <f>J785</f>
        <v>17.3</v>
      </c>
      <c r="I785" s="113"/>
      <c r="J785" s="139">
        <v>17.3</v>
      </c>
    </row>
    <row r="786" spans="1:12">
      <c r="A786" s="103">
        <v>17</v>
      </c>
      <c r="B786" s="75" t="s">
        <v>584</v>
      </c>
      <c r="C786" s="73"/>
      <c r="D786" s="73"/>
      <c r="E786" s="73"/>
      <c r="F786" s="73"/>
      <c r="G786" s="73"/>
      <c r="H786" s="73">
        <f>J786</f>
        <v>139.19999999999999</v>
      </c>
      <c r="I786" s="73"/>
      <c r="J786" s="101">
        <v>139.19999999999999</v>
      </c>
      <c r="L786">
        <f>J786</f>
        <v>139.19999999999999</v>
      </c>
    </row>
    <row r="787" spans="1:12">
      <c r="A787" s="103">
        <v>18</v>
      </c>
      <c r="B787" s="75" t="s">
        <v>516</v>
      </c>
      <c r="C787" s="73"/>
      <c r="D787" s="73"/>
      <c r="E787" s="73"/>
      <c r="F787" s="73"/>
      <c r="G787" s="73"/>
      <c r="H787" s="73"/>
      <c r="I787" s="73">
        <f>J787</f>
        <v>6.25</v>
      </c>
      <c r="J787" s="101">
        <v>6.25</v>
      </c>
    </row>
    <row r="788" spans="1:12">
      <c r="A788" s="120"/>
      <c r="B788" s="121" t="s">
        <v>913</v>
      </c>
      <c r="C788" s="112"/>
      <c r="D788" s="122"/>
      <c r="E788" s="122"/>
      <c r="F788" s="122">
        <f>SUM(F771:F787)</f>
        <v>118.79999999999998</v>
      </c>
      <c r="G788" s="122">
        <f>SUM(G771:G787)</f>
        <v>108.83000000000001</v>
      </c>
      <c r="H788" s="122">
        <f>SUM(H771:H787)</f>
        <v>156.5</v>
      </c>
      <c r="I788" s="122">
        <f>SUM(I771:I787)</f>
        <v>6.25</v>
      </c>
      <c r="J788" s="112"/>
    </row>
    <row r="789" spans="1:12">
      <c r="A789" s="183" t="s">
        <v>1072</v>
      </c>
      <c r="B789" s="183"/>
      <c r="C789" s="183"/>
      <c r="D789" s="183"/>
      <c r="E789" s="183"/>
      <c r="F789" s="183"/>
      <c r="G789" s="183"/>
      <c r="H789" s="110"/>
      <c r="I789" s="110"/>
      <c r="J789" s="94">
        <f>SUM(J771:J788)</f>
        <v>390.38</v>
      </c>
    </row>
    <row r="792" spans="1:12">
      <c r="A792" t="s">
        <v>1073</v>
      </c>
    </row>
    <row r="794" spans="1:12">
      <c r="A794" s="93" t="s">
        <v>303</v>
      </c>
      <c r="B794" s="94" t="s">
        <v>304</v>
      </c>
      <c r="C794" s="95" t="s">
        <v>1023</v>
      </c>
      <c r="D794" s="94" t="s">
        <v>1024</v>
      </c>
      <c r="E794" s="94" t="s">
        <v>1025</v>
      </c>
      <c r="F794" s="94" t="s">
        <v>1026</v>
      </c>
      <c r="G794" s="94" t="s">
        <v>1027</v>
      </c>
      <c r="H794" s="94" t="s">
        <v>1028</v>
      </c>
      <c r="I794" s="94" t="s">
        <v>1029</v>
      </c>
      <c r="J794" s="94" t="s">
        <v>941</v>
      </c>
    </row>
    <row r="795" spans="1:12">
      <c r="A795" s="103">
        <v>1</v>
      </c>
      <c r="B795" s="69" t="s">
        <v>791</v>
      </c>
      <c r="C795" s="97"/>
      <c r="D795" s="97"/>
      <c r="E795" s="97"/>
      <c r="F795" s="98">
        <v>12.3</v>
      </c>
      <c r="G795" s="97"/>
      <c r="H795" s="97"/>
      <c r="I795" s="97"/>
      <c r="J795" s="98">
        <v>12.3</v>
      </c>
      <c r="L795">
        <f>J795</f>
        <v>12.3</v>
      </c>
    </row>
    <row r="796" spans="1:12" ht="15" thickBot="1">
      <c r="A796" s="103">
        <v>2</v>
      </c>
      <c r="B796" s="69" t="s">
        <v>1112</v>
      </c>
      <c r="C796" s="97"/>
      <c r="D796" s="97"/>
      <c r="E796" s="97"/>
      <c r="F796" s="98">
        <v>13.5</v>
      </c>
      <c r="G796" s="97"/>
      <c r="H796" s="97"/>
      <c r="I796" s="97"/>
      <c r="J796" s="98">
        <v>13.5</v>
      </c>
      <c r="L796">
        <f>J796</f>
        <v>13.5</v>
      </c>
    </row>
    <row r="797" spans="1:12" ht="15" thickBot="1">
      <c r="A797" s="93">
        <v>3</v>
      </c>
      <c r="B797" s="75" t="s">
        <v>1113</v>
      </c>
      <c r="C797" s="113"/>
      <c r="D797" s="113"/>
      <c r="E797" s="113"/>
      <c r="F797" s="139">
        <v>13.9</v>
      </c>
      <c r="G797" s="113"/>
      <c r="H797" s="113"/>
      <c r="I797" s="113"/>
      <c r="J797" s="139">
        <v>13.9</v>
      </c>
      <c r="L797">
        <f>J797</f>
        <v>13.9</v>
      </c>
    </row>
    <row r="798" spans="1:12" ht="15" thickBot="1">
      <c r="A798" s="93">
        <v>4</v>
      </c>
      <c r="B798" s="75" t="s">
        <v>1114</v>
      </c>
      <c r="C798" s="73"/>
      <c r="D798" s="73"/>
      <c r="E798" s="73"/>
      <c r="F798" s="101">
        <v>11.67</v>
      </c>
      <c r="G798" s="73"/>
      <c r="H798" s="73"/>
      <c r="I798" s="73"/>
      <c r="J798" s="101">
        <v>11.67</v>
      </c>
      <c r="L798">
        <f>J798</f>
        <v>11.67</v>
      </c>
    </row>
    <row r="799" spans="1:12" s="53" customFormat="1" ht="15" thickBot="1">
      <c r="A799" s="93">
        <v>5</v>
      </c>
      <c r="B799" s="75" t="str">
        <f>B797</f>
        <v>Por.chir.ogóln.-zabiegowy</v>
      </c>
      <c r="C799" s="97"/>
      <c r="D799" s="97"/>
      <c r="E799" s="97"/>
      <c r="F799" s="98">
        <v>13.63</v>
      </c>
      <c r="G799" s="97"/>
      <c r="H799" s="97"/>
      <c r="I799" s="97"/>
      <c r="J799" s="98">
        <v>13.63</v>
      </c>
      <c r="L799" s="53">
        <f>J799</f>
        <v>13.63</v>
      </c>
    </row>
    <row r="800" spans="1:12" ht="15" thickBot="1">
      <c r="A800" s="93">
        <v>6</v>
      </c>
      <c r="B800" s="75" t="s">
        <v>839</v>
      </c>
      <c r="C800" s="97"/>
      <c r="D800" s="97"/>
      <c r="E800" s="97"/>
      <c r="F800" s="98">
        <v>9.1300000000000008</v>
      </c>
      <c r="G800" s="97"/>
      <c r="H800" s="97"/>
      <c r="I800" s="97"/>
      <c r="J800" s="98">
        <v>9.1300000000000008</v>
      </c>
    </row>
    <row r="801" spans="1:12" ht="15" thickBot="1">
      <c r="A801" s="103">
        <v>7</v>
      </c>
      <c r="B801" s="69" t="s">
        <v>793</v>
      </c>
      <c r="C801" s="97"/>
      <c r="D801" s="97"/>
      <c r="E801" s="97"/>
      <c r="F801" s="97"/>
      <c r="G801" s="145">
        <v>3.43</v>
      </c>
      <c r="H801" s="97"/>
      <c r="I801" s="97"/>
      <c r="J801" s="98">
        <v>3.43</v>
      </c>
    </row>
    <row r="802" spans="1:12" ht="15" thickBot="1">
      <c r="A802" s="103">
        <v>8</v>
      </c>
      <c r="B802" s="69" t="s">
        <v>794</v>
      </c>
      <c r="C802" s="97"/>
      <c r="D802" s="97"/>
      <c r="E802" s="97"/>
      <c r="F802" s="97"/>
      <c r="G802" s="98">
        <v>2.95</v>
      </c>
      <c r="H802" s="97"/>
      <c r="I802" s="97"/>
      <c r="J802" s="98">
        <v>2.95</v>
      </c>
    </row>
    <row r="803" spans="1:12" ht="15" thickBot="1">
      <c r="A803" s="103">
        <v>9</v>
      </c>
      <c r="B803" s="69" t="s">
        <v>584</v>
      </c>
      <c r="C803" s="97"/>
      <c r="D803" s="97"/>
      <c r="E803" s="97"/>
      <c r="F803" s="97"/>
      <c r="G803" s="97"/>
      <c r="H803" s="97">
        <v>101.99</v>
      </c>
      <c r="I803" s="97"/>
      <c r="J803" s="97">
        <v>101.99</v>
      </c>
      <c r="L803">
        <f t="shared" ref="L803:L811" si="79">J803</f>
        <v>101.99</v>
      </c>
    </row>
    <row r="804" spans="1:12">
      <c r="A804" s="103">
        <v>10</v>
      </c>
      <c r="B804" s="69" t="s">
        <v>1115</v>
      </c>
      <c r="C804" s="97"/>
      <c r="D804" s="97"/>
      <c r="E804" s="97"/>
      <c r="F804" s="98">
        <v>12.2</v>
      </c>
      <c r="G804" s="97"/>
      <c r="H804" s="97"/>
      <c r="I804" s="97"/>
      <c r="J804" s="98">
        <v>12.2</v>
      </c>
      <c r="L804">
        <f t="shared" si="79"/>
        <v>12.2</v>
      </c>
    </row>
    <row r="805" spans="1:12">
      <c r="A805" s="103">
        <v>11</v>
      </c>
      <c r="B805" s="69" t="s">
        <v>1116</v>
      </c>
      <c r="C805" s="97"/>
      <c r="D805" s="97"/>
      <c r="E805" s="97"/>
      <c r="F805" s="144">
        <v>19.3</v>
      </c>
      <c r="G805" s="146">
        <v>0</v>
      </c>
      <c r="H805" s="97"/>
      <c r="I805" s="97"/>
      <c r="J805" s="98">
        <v>19.3</v>
      </c>
      <c r="L805">
        <f t="shared" si="79"/>
        <v>19.3</v>
      </c>
    </row>
    <row r="806" spans="1:12" ht="15" thickBot="1">
      <c r="A806" s="103">
        <v>12</v>
      </c>
      <c r="B806" s="69" t="s">
        <v>1117</v>
      </c>
      <c r="C806" s="97"/>
      <c r="D806" s="97"/>
      <c r="E806" s="97"/>
      <c r="F806" s="98">
        <f>J806</f>
        <v>12.5</v>
      </c>
      <c r="G806" s="97"/>
      <c r="H806" s="97"/>
      <c r="I806" s="97"/>
      <c r="J806" s="98">
        <v>12.5</v>
      </c>
      <c r="L806">
        <f t="shared" si="79"/>
        <v>12.5</v>
      </c>
    </row>
    <row r="807" spans="1:12" s="53" customFormat="1" ht="15" thickBot="1">
      <c r="A807" s="103">
        <v>13</v>
      </c>
      <c r="B807" s="69" t="s">
        <v>1115</v>
      </c>
      <c r="C807" s="97"/>
      <c r="D807" s="97"/>
      <c r="E807" s="97"/>
      <c r="F807" s="98">
        <v>13.4</v>
      </c>
      <c r="G807" s="97"/>
      <c r="H807" s="97"/>
      <c r="I807" s="97"/>
      <c r="J807" s="98">
        <v>13.4</v>
      </c>
      <c r="L807" s="53">
        <f t="shared" si="79"/>
        <v>13.4</v>
      </c>
    </row>
    <row r="808" spans="1:12" s="53" customFormat="1" ht="15" thickBot="1">
      <c r="A808" s="103">
        <v>14</v>
      </c>
      <c r="B808" s="69" t="s">
        <v>1116</v>
      </c>
      <c r="C808" s="97"/>
      <c r="D808" s="97"/>
      <c r="E808" s="97"/>
      <c r="F808" s="98">
        <v>20.399999999999999</v>
      </c>
      <c r="G808" s="97"/>
      <c r="H808" s="97"/>
      <c r="I808" s="97"/>
      <c r="J808" s="98">
        <v>20.399999999999999</v>
      </c>
      <c r="L808" s="53">
        <f t="shared" si="79"/>
        <v>20.399999999999999</v>
      </c>
    </row>
    <row r="809" spans="1:12" ht="15" thickBot="1">
      <c r="A809" s="103">
        <v>15</v>
      </c>
      <c r="B809" s="69" t="s">
        <v>1117</v>
      </c>
      <c r="C809" s="97"/>
      <c r="D809" s="97"/>
      <c r="E809" s="97"/>
      <c r="F809" s="144">
        <v>13.24</v>
      </c>
      <c r="G809" s="146">
        <v>0</v>
      </c>
      <c r="H809" s="97"/>
      <c r="I809" s="97"/>
      <c r="J809" s="98">
        <v>13.24</v>
      </c>
      <c r="L809">
        <f t="shared" si="79"/>
        <v>13.24</v>
      </c>
    </row>
    <row r="810" spans="1:12">
      <c r="A810" s="103">
        <v>16</v>
      </c>
      <c r="B810" s="69" t="s">
        <v>1074</v>
      </c>
      <c r="C810" s="97"/>
      <c r="D810" s="97"/>
      <c r="E810" s="97"/>
      <c r="F810" s="98">
        <v>22.16</v>
      </c>
      <c r="G810" s="97"/>
      <c r="H810" s="97"/>
      <c r="I810" s="97"/>
      <c r="J810" s="98">
        <v>22.16</v>
      </c>
      <c r="L810">
        <f t="shared" si="79"/>
        <v>22.16</v>
      </c>
    </row>
    <row r="811" spans="1:12">
      <c r="A811" s="103">
        <v>17</v>
      </c>
      <c r="B811" s="112" t="s">
        <v>584</v>
      </c>
      <c r="C811" s="113"/>
      <c r="D811" s="113"/>
      <c r="E811" s="113"/>
      <c r="F811" s="147">
        <v>0</v>
      </c>
      <c r="G811" s="113"/>
      <c r="H811" s="113">
        <v>47.33</v>
      </c>
      <c r="I811" s="113"/>
      <c r="J811" s="139">
        <v>47.33</v>
      </c>
      <c r="L811">
        <f t="shared" si="79"/>
        <v>47.33</v>
      </c>
    </row>
    <row r="812" spans="1:12">
      <c r="A812" s="103">
        <v>18</v>
      </c>
      <c r="B812" s="75" t="s">
        <v>43</v>
      </c>
      <c r="C812" s="73"/>
      <c r="D812" s="73"/>
      <c r="E812" s="73"/>
      <c r="F812" s="73"/>
      <c r="G812" s="101">
        <f>J812</f>
        <v>7.35</v>
      </c>
      <c r="H812" s="73"/>
      <c r="I812" s="73"/>
      <c r="J812" s="101">
        <v>7.35</v>
      </c>
    </row>
    <row r="813" spans="1:12">
      <c r="A813" s="103">
        <v>19</v>
      </c>
      <c r="B813" s="75" t="s">
        <v>516</v>
      </c>
      <c r="C813" s="73"/>
      <c r="D813" s="73"/>
      <c r="E813" s="73"/>
      <c r="F813" s="73"/>
      <c r="G813" s="73"/>
      <c r="H813" s="73"/>
      <c r="I813" s="73">
        <f>J813</f>
        <v>12.45</v>
      </c>
      <c r="J813" s="101">
        <v>12.45</v>
      </c>
    </row>
    <row r="814" spans="1:12">
      <c r="A814" s="120"/>
      <c r="B814" s="121" t="s">
        <v>913</v>
      </c>
      <c r="C814" s="112"/>
      <c r="D814" s="122"/>
      <c r="E814" s="122"/>
      <c r="F814" s="122">
        <f>SUM(F795:F813)</f>
        <v>187.33</v>
      </c>
      <c r="G814" s="122">
        <f>SUM(G795:G813)</f>
        <v>13.73</v>
      </c>
      <c r="H814" s="122">
        <f>SUM(H795:H813)</f>
        <v>149.32</v>
      </c>
      <c r="I814" s="122">
        <f>SUM(I795:I813)</f>
        <v>12.45</v>
      </c>
      <c r="J814" s="112"/>
    </row>
    <row r="815" spans="1:12">
      <c r="A815" s="183" t="s">
        <v>1075</v>
      </c>
      <c r="B815" s="183"/>
      <c r="C815" s="183"/>
      <c r="D815" s="183"/>
      <c r="E815" s="183"/>
      <c r="F815" s="183"/>
      <c r="G815" s="183"/>
      <c r="H815" s="110"/>
      <c r="I815" s="110"/>
      <c r="J815" s="94">
        <f>SUM(J795:J814)</f>
        <v>362.83000000000004</v>
      </c>
    </row>
    <row r="818" spans="1:12">
      <c r="A818" t="s">
        <v>1076</v>
      </c>
    </row>
    <row r="820" spans="1:12">
      <c r="A820" s="93" t="s">
        <v>303</v>
      </c>
      <c r="B820" s="94" t="s">
        <v>304</v>
      </c>
      <c r="C820" s="95" t="s">
        <v>1023</v>
      </c>
      <c r="D820" s="94" t="s">
        <v>1024</v>
      </c>
      <c r="E820" s="94" t="s">
        <v>1025</v>
      </c>
      <c r="F820" s="94" t="s">
        <v>1026</v>
      </c>
      <c r="G820" s="94" t="s">
        <v>1027</v>
      </c>
      <c r="H820" s="94" t="s">
        <v>1028</v>
      </c>
      <c r="I820" s="94" t="s">
        <v>1029</v>
      </c>
      <c r="J820" s="94" t="s">
        <v>941</v>
      </c>
    </row>
    <row r="821" spans="1:12">
      <c r="A821" s="103">
        <v>1</v>
      </c>
      <c r="B821" s="69" t="s">
        <v>1118</v>
      </c>
      <c r="C821" s="97"/>
      <c r="D821" s="97"/>
      <c r="E821" s="97"/>
      <c r="F821" s="98">
        <f>J821</f>
        <v>13.2</v>
      </c>
      <c r="G821" s="97"/>
      <c r="H821" s="97"/>
      <c r="I821" s="97"/>
      <c r="J821" s="97">
        <v>13.2</v>
      </c>
      <c r="L821">
        <f>J821</f>
        <v>13.2</v>
      </c>
    </row>
    <row r="822" spans="1:12">
      <c r="A822" s="103">
        <v>2</v>
      </c>
      <c r="B822" s="69" t="s">
        <v>804</v>
      </c>
      <c r="C822" s="97"/>
      <c r="D822" s="97"/>
      <c r="E822" s="97"/>
      <c r="F822" s="98">
        <f>J822</f>
        <v>12.6</v>
      </c>
      <c r="G822" s="97"/>
      <c r="H822" s="97"/>
      <c r="I822" s="97"/>
      <c r="J822" s="97">
        <v>12.6</v>
      </c>
      <c r="L822">
        <f>J822</f>
        <v>12.6</v>
      </c>
    </row>
    <row r="823" spans="1:12">
      <c r="A823" s="103">
        <v>3</v>
      </c>
      <c r="B823" s="69" t="s">
        <v>805</v>
      </c>
      <c r="C823" s="97"/>
      <c r="D823" s="97"/>
      <c r="E823" s="97">
        <f>J823</f>
        <v>18.7</v>
      </c>
      <c r="F823" s="97"/>
      <c r="G823" s="97"/>
      <c r="H823" s="97"/>
      <c r="I823" s="97"/>
      <c r="J823" s="97">
        <v>18.7</v>
      </c>
      <c r="L823">
        <f>J823</f>
        <v>18.7</v>
      </c>
    </row>
    <row r="824" spans="1:12">
      <c r="A824" s="103">
        <v>4</v>
      </c>
      <c r="B824" s="69" t="s">
        <v>806</v>
      </c>
      <c r="C824" s="97"/>
      <c r="D824" s="97"/>
      <c r="E824" s="97"/>
      <c r="F824" s="98">
        <f>J824</f>
        <v>13</v>
      </c>
      <c r="G824" s="97"/>
      <c r="H824" s="97"/>
      <c r="I824" s="97"/>
      <c r="J824" s="97">
        <v>13</v>
      </c>
      <c r="L824">
        <f>J824</f>
        <v>13</v>
      </c>
    </row>
    <row r="825" spans="1:12">
      <c r="A825" s="93">
        <v>5</v>
      </c>
      <c r="B825" s="75" t="s">
        <v>807</v>
      </c>
      <c r="C825" s="73"/>
      <c r="D825" s="73"/>
      <c r="E825" s="73"/>
      <c r="F825" s="101">
        <f>J825</f>
        <v>6.5</v>
      </c>
      <c r="G825" s="73"/>
      <c r="H825" s="73"/>
      <c r="I825" s="73"/>
      <c r="J825" s="73">
        <v>6.5</v>
      </c>
    </row>
    <row r="826" spans="1:12">
      <c r="A826" s="93">
        <v>6</v>
      </c>
      <c r="B826" s="75" t="s">
        <v>793</v>
      </c>
      <c r="C826" s="73"/>
      <c r="D826" s="73"/>
      <c r="E826" s="73"/>
      <c r="F826" s="101">
        <f>J826</f>
        <v>4.5</v>
      </c>
      <c r="G826" s="73"/>
      <c r="H826" s="73"/>
      <c r="I826" s="73"/>
      <c r="J826" s="73">
        <v>4.5</v>
      </c>
    </row>
    <row r="827" spans="1:12">
      <c r="A827" s="93">
        <v>7</v>
      </c>
      <c r="B827" s="75" t="s">
        <v>665</v>
      </c>
      <c r="C827" s="73"/>
      <c r="D827" s="73"/>
      <c r="E827" s="73"/>
      <c r="F827" s="73"/>
      <c r="G827" s="136">
        <f>J827</f>
        <v>1.5</v>
      </c>
      <c r="H827" s="73"/>
      <c r="I827" s="73"/>
      <c r="J827" s="73">
        <v>1.5</v>
      </c>
    </row>
    <row r="828" spans="1:12">
      <c r="A828" s="93">
        <v>8</v>
      </c>
      <c r="B828" s="75" t="s">
        <v>666</v>
      </c>
      <c r="C828" s="73"/>
      <c r="D828" s="73"/>
      <c r="E828" s="73"/>
      <c r="F828" s="73"/>
      <c r="G828" s="101">
        <f>J828</f>
        <v>3.1</v>
      </c>
      <c r="H828" s="73"/>
      <c r="I828" s="73"/>
      <c r="J828" s="73">
        <v>3.1</v>
      </c>
    </row>
    <row r="829" spans="1:12">
      <c r="A829" s="93">
        <v>9</v>
      </c>
      <c r="B829" s="75" t="s">
        <v>666</v>
      </c>
      <c r="C829" s="73"/>
      <c r="D829" s="73"/>
      <c r="E829" s="73"/>
      <c r="F829" s="73"/>
      <c r="G829" s="101">
        <f>J829</f>
        <v>9.1</v>
      </c>
      <c r="H829" s="73"/>
      <c r="I829" s="73"/>
      <c r="J829" s="73">
        <v>9.1</v>
      </c>
    </row>
    <row r="830" spans="1:12">
      <c r="A830" s="93">
        <v>10</v>
      </c>
      <c r="B830" s="75" t="s">
        <v>808</v>
      </c>
      <c r="C830" s="73"/>
      <c r="D830" s="73"/>
      <c r="E830" s="73"/>
      <c r="F830" s="101">
        <f>J830</f>
        <v>12.3</v>
      </c>
      <c r="G830" s="73"/>
      <c r="H830" s="73"/>
      <c r="I830" s="73"/>
      <c r="J830" s="73">
        <v>12.3</v>
      </c>
      <c r="L830">
        <f t="shared" ref="L830:L839" si="80">J830</f>
        <v>12.3</v>
      </c>
    </row>
    <row r="831" spans="1:12">
      <c r="A831" s="93">
        <v>11</v>
      </c>
      <c r="B831" s="75" t="s">
        <v>808</v>
      </c>
      <c r="C831" s="73"/>
      <c r="D831" s="73"/>
      <c r="E831" s="73"/>
      <c r="F831" s="101">
        <f>J831</f>
        <v>11.8</v>
      </c>
      <c r="G831" s="73"/>
      <c r="H831" s="73"/>
      <c r="I831" s="73"/>
      <c r="J831" s="73">
        <v>11.8</v>
      </c>
      <c r="L831">
        <f t="shared" si="80"/>
        <v>11.8</v>
      </c>
    </row>
    <row r="832" spans="1:12">
      <c r="A832" s="93">
        <v>12</v>
      </c>
      <c r="B832" s="75" t="s">
        <v>808</v>
      </c>
      <c r="C832" s="73"/>
      <c r="D832" s="73"/>
      <c r="E832" s="73"/>
      <c r="F832" s="101">
        <f>J832</f>
        <v>27.4</v>
      </c>
      <c r="G832" s="73"/>
      <c r="H832" s="73"/>
      <c r="I832" s="73"/>
      <c r="J832" s="73">
        <v>27.4</v>
      </c>
      <c r="L832">
        <f t="shared" si="80"/>
        <v>27.4</v>
      </c>
    </row>
    <row r="833" spans="1:12">
      <c r="A833" s="93">
        <v>13</v>
      </c>
      <c r="B833" s="75" t="s">
        <v>809</v>
      </c>
      <c r="C833" s="73"/>
      <c r="D833" s="73"/>
      <c r="E833" s="73"/>
      <c r="F833" s="101">
        <f>J833</f>
        <v>12.5</v>
      </c>
      <c r="G833" s="73"/>
      <c r="H833" s="73"/>
      <c r="I833" s="73"/>
      <c r="J833" s="73">
        <v>12.5</v>
      </c>
      <c r="L833">
        <f t="shared" si="80"/>
        <v>12.5</v>
      </c>
    </row>
    <row r="834" spans="1:12">
      <c r="A834" s="93">
        <v>14</v>
      </c>
      <c r="B834" s="75" t="s">
        <v>809</v>
      </c>
      <c r="C834" s="73"/>
      <c r="D834" s="73"/>
      <c r="E834" s="73"/>
      <c r="F834" s="101">
        <f>J834</f>
        <v>6</v>
      </c>
      <c r="G834" s="73"/>
      <c r="H834" s="73"/>
      <c r="I834" s="73"/>
      <c r="J834" s="73">
        <v>6</v>
      </c>
      <c r="L834">
        <f t="shared" si="80"/>
        <v>6</v>
      </c>
    </row>
    <row r="835" spans="1:12">
      <c r="A835" s="93">
        <v>15</v>
      </c>
      <c r="B835" s="75" t="s">
        <v>584</v>
      </c>
      <c r="C835" s="73"/>
      <c r="D835" s="73"/>
      <c r="E835" s="73"/>
      <c r="F835" s="73"/>
      <c r="G835" s="101">
        <f>J835</f>
        <v>183.7</v>
      </c>
      <c r="H835" s="73"/>
      <c r="I835" s="73"/>
      <c r="J835" s="73">
        <v>183.7</v>
      </c>
      <c r="L835">
        <f t="shared" si="80"/>
        <v>183.7</v>
      </c>
    </row>
    <row r="836" spans="1:12">
      <c r="A836" s="93">
        <v>21</v>
      </c>
      <c r="B836" s="75" t="s">
        <v>859</v>
      </c>
      <c r="C836" s="73"/>
      <c r="D836" s="73"/>
      <c r="E836" s="73"/>
      <c r="F836" s="73"/>
      <c r="G836" s="101">
        <f>J836</f>
        <v>12.8</v>
      </c>
      <c r="H836" s="73"/>
      <c r="I836" s="73"/>
      <c r="J836" s="73">
        <v>12.8</v>
      </c>
    </row>
    <row r="837" spans="1:12">
      <c r="A837" s="93">
        <v>22</v>
      </c>
      <c r="B837" s="75" t="s">
        <v>813</v>
      </c>
      <c r="C837" s="73"/>
      <c r="D837" s="73"/>
      <c r="E837" s="73"/>
      <c r="F837" s="101">
        <f>J837</f>
        <v>11.8</v>
      </c>
      <c r="G837" s="73"/>
      <c r="H837" s="73"/>
      <c r="I837" s="73"/>
      <c r="J837" s="73">
        <v>11.8</v>
      </c>
      <c r="L837">
        <f t="shared" si="80"/>
        <v>11.8</v>
      </c>
    </row>
    <row r="838" spans="1:12">
      <c r="A838" s="93">
        <v>23</v>
      </c>
      <c r="B838" s="75" t="s">
        <v>813</v>
      </c>
      <c r="C838" s="73"/>
      <c r="D838" s="73"/>
      <c r="E838" s="73"/>
      <c r="F838" s="101">
        <f>J838</f>
        <v>20.399999999999999</v>
      </c>
      <c r="G838" s="73"/>
      <c r="H838" s="73"/>
      <c r="I838" s="73"/>
      <c r="J838" s="73">
        <v>20.399999999999999</v>
      </c>
      <c r="L838">
        <f t="shared" si="80"/>
        <v>20.399999999999999</v>
      </c>
    </row>
    <row r="839" spans="1:12">
      <c r="A839" s="93">
        <v>24</v>
      </c>
      <c r="B839" s="75" t="s">
        <v>813</v>
      </c>
      <c r="C839" s="73"/>
      <c r="D839" s="73"/>
      <c r="E839" s="73"/>
      <c r="F839" s="101">
        <f>J839</f>
        <v>20</v>
      </c>
      <c r="G839" s="73"/>
      <c r="H839" s="73"/>
      <c r="I839" s="73"/>
      <c r="J839" s="73">
        <v>20</v>
      </c>
      <c r="L839">
        <f t="shared" si="80"/>
        <v>20</v>
      </c>
    </row>
    <row r="840" spans="1:12">
      <c r="A840" s="93">
        <v>25</v>
      </c>
      <c r="B840" s="75" t="s">
        <v>666</v>
      </c>
      <c r="C840" s="73"/>
      <c r="D840" s="73"/>
      <c r="E840" s="73"/>
      <c r="F840" s="73"/>
      <c r="G840" s="101">
        <f>J840</f>
        <v>3.4</v>
      </c>
      <c r="H840" s="73"/>
      <c r="I840" s="73"/>
      <c r="J840" s="73">
        <v>3.4</v>
      </c>
    </row>
    <row r="841" spans="1:12">
      <c r="A841" s="93">
        <v>26</v>
      </c>
      <c r="B841" s="75" t="s">
        <v>81</v>
      </c>
      <c r="C841" s="73"/>
      <c r="D841" s="73"/>
      <c r="E841" s="73"/>
      <c r="F841" s="73"/>
      <c r="G841" s="101">
        <f>J841</f>
        <v>2.4</v>
      </c>
      <c r="H841" s="73"/>
      <c r="I841" s="73"/>
      <c r="J841" s="73">
        <v>2.4</v>
      </c>
    </row>
    <row r="842" spans="1:12">
      <c r="A842" s="93">
        <v>27</v>
      </c>
      <c r="B842" s="75" t="s">
        <v>516</v>
      </c>
      <c r="C842" s="73"/>
      <c r="D842" s="73"/>
      <c r="E842" s="73"/>
      <c r="F842" s="73"/>
      <c r="G842" s="73"/>
      <c r="H842" s="73"/>
      <c r="I842" s="73">
        <f>J842</f>
        <v>12.45</v>
      </c>
      <c r="J842" s="73">
        <v>12.45</v>
      </c>
    </row>
    <row r="843" spans="1:12">
      <c r="A843" s="120"/>
      <c r="B843" s="121" t="s">
        <v>913</v>
      </c>
      <c r="C843" s="112"/>
      <c r="D843" s="122"/>
      <c r="E843" s="122">
        <f>SUM(E821:E842)</f>
        <v>18.7</v>
      </c>
      <c r="F843" s="122">
        <f>SUM(F821:F842)</f>
        <v>172</v>
      </c>
      <c r="G843" s="122">
        <f>SUM(G821:G842)</f>
        <v>216</v>
      </c>
      <c r="H843" s="122">
        <f>SUM(H821:H842)</f>
        <v>0</v>
      </c>
      <c r="I843" s="122">
        <f>SUM(I821:I842)</f>
        <v>12.45</v>
      </c>
      <c r="J843" s="122"/>
    </row>
    <row r="844" spans="1:12">
      <c r="A844" s="185" t="s">
        <v>1069</v>
      </c>
      <c r="B844" s="185"/>
      <c r="C844" s="185"/>
      <c r="D844" s="185"/>
      <c r="E844" s="185"/>
      <c r="F844" s="185"/>
      <c r="G844" s="185"/>
      <c r="H844" s="96"/>
      <c r="I844" s="96"/>
      <c r="J844" s="94">
        <f>SUM(J821:J843)</f>
        <v>419.14999999999992</v>
      </c>
    </row>
    <row r="847" spans="1:12">
      <c r="A847" t="s">
        <v>1077</v>
      </c>
    </row>
    <row r="849" spans="1:12">
      <c r="A849" s="93" t="s">
        <v>303</v>
      </c>
      <c r="B849" s="94" t="s">
        <v>304</v>
      </c>
      <c r="C849" s="95" t="s">
        <v>1023</v>
      </c>
      <c r="D849" s="94" t="s">
        <v>1024</v>
      </c>
      <c r="E849" s="94" t="s">
        <v>1025</v>
      </c>
      <c r="F849" s="94" t="s">
        <v>1026</v>
      </c>
      <c r="G849" s="94" t="s">
        <v>1027</v>
      </c>
      <c r="H849" s="94" t="s">
        <v>1028</v>
      </c>
      <c r="I849" s="94" t="s">
        <v>1029</v>
      </c>
      <c r="J849" s="94" t="s">
        <v>941</v>
      </c>
    </row>
    <row r="850" spans="1:12">
      <c r="A850" s="103">
        <v>4</v>
      </c>
      <c r="B850" s="69" t="s">
        <v>816</v>
      </c>
      <c r="C850" s="97"/>
      <c r="D850" s="97"/>
      <c r="E850" s="97"/>
      <c r="F850" s="98">
        <f>J850</f>
        <v>13.2</v>
      </c>
      <c r="G850" s="97"/>
      <c r="H850" s="97"/>
      <c r="I850" s="97"/>
      <c r="J850" s="97">
        <v>13.2</v>
      </c>
      <c r="L850">
        <f>J850</f>
        <v>13.2</v>
      </c>
    </row>
    <row r="851" spans="1:12">
      <c r="A851" s="93">
        <v>5</v>
      </c>
      <c r="B851" s="75" t="s">
        <v>666</v>
      </c>
      <c r="C851" s="73"/>
      <c r="D851" s="73"/>
      <c r="E851" s="73"/>
      <c r="F851" s="73"/>
      <c r="G851" s="101">
        <f t="shared" ref="G851:G856" si="81">J851</f>
        <v>6.5</v>
      </c>
      <c r="H851" s="73"/>
      <c r="I851" s="73"/>
      <c r="J851" s="73">
        <v>6.5</v>
      </c>
    </row>
    <row r="852" spans="1:12">
      <c r="A852" s="93">
        <v>6</v>
      </c>
      <c r="B852" s="75" t="s">
        <v>666</v>
      </c>
      <c r="C852" s="73"/>
      <c r="D852" s="73"/>
      <c r="E852" s="73"/>
      <c r="F852" s="73"/>
      <c r="G852" s="101">
        <f t="shared" si="81"/>
        <v>5.5</v>
      </c>
      <c r="H852" s="73"/>
      <c r="I852" s="73"/>
      <c r="J852" s="73">
        <v>5.5</v>
      </c>
    </row>
    <row r="853" spans="1:12">
      <c r="A853" s="93">
        <v>7</v>
      </c>
      <c r="B853" s="75" t="s">
        <v>665</v>
      </c>
      <c r="C853" s="73"/>
      <c r="D853" s="73"/>
      <c r="E853" s="73"/>
      <c r="F853" s="73"/>
      <c r="G853" s="136">
        <f t="shared" si="81"/>
        <v>1.5</v>
      </c>
      <c r="H853" s="73"/>
      <c r="I853" s="73"/>
      <c r="J853" s="73">
        <v>1.5</v>
      </c>
    </row>
    <row r="854" spans="1:12">
      <c r="A854" s="93">
        <v>8</v>
      </c>
      <c r="B854" s="75" t="s">
        <v>666</v>
      </c>
      <c r="C854" s="73"/>
      <c r="D854" s="73"/>
      <c r="E854" s="73"/>
      <c r="F854" s="73"/>
      <c r="G854" s="101">
        <f t="shared" si="81"/>
        <v>9.1</v>
      </c>
      <c r="H854" s="73"/>
      <c r="I854" s="73"/>
      <c r="J854" s="73">
        <v>9.1</v>
      </c>
    </row>
    <row r="855" spans="1:12">
      <c r="A855" s="93">
        <v>9</v>
      </c>
      <c r="B855" s="75" t="s">
        <v>817</v>
      </c>
      <c r="C855" s="73"/>
      <c r="D855" s="73"/>
      <c r="E855" s="73"/>
      <c r="F855" s="73"/>
      <c r="G855" s="101">
        <f t="shared" si="81"/>
        <v>3.1</v>
      </c>
      <c r="H855" s="73"/>
      <c r="I855" s="73"/>
      <c r="J855" s="73">
        <v>3.1</v>
      </c>
    </row>
    <row r="856" spans="1:12">
      <c r="A856" s="93">
        <v>10</v>
      </c>
      <c r="B856" s="75" t="s">
        <v>818</v>
      </c>
      <c r="C856" s="73"/>
      <c r="D856" s="73"/>
      <c r="E856" s="73"/>
      <c r="F856" s="73"/>
      <c r="G856" s="136">
        <f t="shared" si="81"/>
        <v>12.2</v>
      </c>
      <c r="H856" s="73"/>
      <c r="I856" s="73"/>
      <c r="J856" s="73">
        <v>12.2</v>
      </c>
    </row>
    <row r="857" spans="1:12">
      <c r="A857" s="93">
        <v>11</v>
      </c>
      <c r="B857" s="75" t="s">
        <v>819</v>
      </c>
      <c r="C857" s="73"/>
      <c r="D857" s="73"/>
      <c r="E857" s="73"/>
      <c r="F857" s="101">
        <f>J857</f>
        <v>12.5</v>
      </c>
      <c r="G857" s="73"/>
      <c r="H857" s="73"/>
      <c r="I857" s="73"/>
      <c r="J857" s="73">
        <v>12.5</v>
      </c>
    </row>
    <row r="858" spans="1:12">
      <c r="A858" s="93">
        <v>12</v>
      </c>
      <c r="B858" s="75" t="s">
        <v>819</v>
      </c>
      <c r="C858" s="73"/>
      <c r="D858" s="73"/>
      <c r="E858" s="73"/>
      <c r="F858" s="101">
        <f>J858</f>
        <v>27.4</v>
      </c>
      <c r="G858" s="73"/>
      <c r="H858" s="73"/>
      <c r="I858" s="73"/>
      <c r="J858" s="73">
        <v>27.4</v>
      </c>
    </row>
    <row r="859" spans="1:12">
      <c r="A859" s="93">
        <v>13</v>
      </c>
      <c r="B859" s="75" t="s">
        <v>812</v>
      </c>
      <c r="C859" s="73"/>
      <c r="D859" s="73"/>
      <c r="E859" s="73"/>
      <c r="F859" s="73"/>
      <c r="G859" s="101">
        <f>J859</f>
        <v>12.7</v>
      </c>
      <c r="H859" s="73"/>
      <c r="I859" s="73"/>
      <c r="J859" s="73">
        <v>12.7</v>
      </c>
    </row>
    <row r="860" spans="1:12">
      <c r="A860" s="93">
        <v>14</v>
      </c>
      <c r="B860" s="75" t="s">
        <v>820</v>
      </c>
      <c r="C860" s="73"/>
      <c r="D860" s="73"/>
      <c r="E860" s="73"/>
      <c r="F860" s="73"/>
      <c r="G860" s="136">
        <f>J860</f>
        <v>12.7</v>
      </c>
      <c r="H860" s="73"/>
      <c r="I860" s="73"/>
      <c r="J860" s="73">
        <v>12.7</v>
      </c>
    </row>
    <row r="861" spans="1:12">
      <c r="A861" s="93">
        <v>15</v>
      </c>
      <c r="B861" s="75" t="s">
        <v>821</v>
      </c>
      <c r="C861" s="73"/>
      <c r="D861" s="73"/>
      <c r="E861" s="73"/>
      <c r="F861" s="101">
        <f>J861</f>
        <v>27.1</v>
      </c>
      <c r="G861" s="73"/>
      <c r="H861" s="73"/>
      <c r="I861" s="73"/>
      <c r="J861" s="73">
        <v>27.1</v>
      </c>
      <c r="L861">
        <f>J861</f>
        <v>27.1</v>
      </c>
    </row>
    <row r="862" spans="1:12">
      <c r="A862" s="93">
        <v>16</v>
      </c>
      <c r="B862" s="75" t="s">
        <v>821</v>
      </c>
      <c r="C862" s="73"/>
      <c r="D862" s="73"/>
      <c r="E862" s="73"/>
      <c r="F862" s="101">
        <f>J862</f>
        <v>19.399999999999999</v>
      </c>
      <c r="G862" s="73"/>
      <c r="H862" s="73"/>
      <c r="I862" s="73"/>
      <c r="J862" s="73">
        <v>19.399999999999999</v>
      </c>
      <c r="L862">
        <f>J862</f>
        <v>19.399999999999999</v>
      </c>
    </row>
    <row r="863" spans="1:12">
      <c r="A863" s="93">
        <v>17</v>
      </c>
      <c r="B863" s="75" t="s">
        <v>822</v>
      </c>
      <c r="C863" s="73"/>
      <c r="D863" s="73"/>
      <c r="E863" s="73"/>
      <c r="F863" s="73"/>
      <c r="G863" s="136">
        <f>J863</f>
        <v>12.4</v>
      </c>
      <c r="H863" s="73"/>
      <c r="I863" s="73"/>
      <c r="J863" s="73">
        <v>12.4</v>
      </c>
    </row>
    <row r="864" spans="1:12">
      <c r="A864" s="93">
        <v>18</v>
      </c>
      <c r="B864" s="75" t="s">
        <v>823</v>
      </c>
      <c r="C864" s="73"/>
      <c r="D864" s="73"/>
      <c r="E864" s="73"/>
      <c r="F864" s="73"/>
      <c r="G864" s="136">
        <f>J864</f>
        <v>19.7</v>
      </c>
      <c r="H864" s="73"/>
      <c r="I864" s="73"/>
      <c r="J864" s="73">
        <v>19.7</v>
      </c>
    </row>
    <row r="865" spans="1:12">
      <c r="A865" s="93">
        <v>19</v>
      </c>
      <c r="B865" s="75" t="s">
        <v>824</v>
      </c>
      <c r="C865" s="73"/>
      <c r="D865" s="73"/>
      <c r="E865" s="73"/>
      <c r="F865" s="73"/>
      <c r="G865" s="136">
        <f>J865</f>
        <v>12.8</v>
      </c>
      <c r="H865" s="73"/>
      <c r="I865" s="73"/>
      <c r="J865" s="73">
        <v>12.8</v>
      </c>
    </row>
    <row r="866" spans="1:12">
      <c r="A866" s="93">
        <v>20</v>
      </c>
      <c r="B866" s="75" t="s">
        <v>825</v>
      </c>
      <c r="C866" s="73"/>
      <c r="D866" s="73"/>
      <c r="E866" s="73"/>
      <c r="F866" s="73"/>
      <c r="G866" s="136">
        <f>J866</f>
        <v>11.8</v>
      </c>
      <c r="H866" s="73"/>
      <c r="I866" s="73"/>
      <c r="J866" s="73">
        <v>11.8</v>
      </c>
    </row>
    <row r="867" spans="1:12">
      <c r="A867" s="93">
        <v>21</v>
      </c>
      <c r="B867" s="75" t="s">
        <v>826</v>
      </c>
      <c r="C867" s="73"/>
      <c r="D867" s="73"/>
      <c r="E867" s="73"/>
      <c r="F867" s="101">
        <f>J867</f>
        <v>38.4</v>
      </c>
      <c r="G867" s="73"/>
      <c r="H867" s="73"/>
      <c r="I867" s="73"/>
      <c r="J867" s="73">
        <v>38.4</v>
      </c>
    </row>
    <row r="868" spans="1:12">
      <c r="A868" s="93">
        <v>22</v>
      </c>
      <c r="B868" s="75" t="s">
        <v>584</v>
      </c>
      <c r="C868" s="73"/>
      <c r="D868" s="73"/>
      <c r="E868" s="73"/>
      <c r="F868" s="73"/>
      <c r="G868" s="101">
        <f>J868</f>
        <v>183.7</v>
      </c>
      <c r="H868" s="73"/>
      <c r="I868" s="73"/>
      <c r="J868" s="73">
        <v>183.7</v>
      </c>
      <c r="L868">
        <f>J868</f>
        <v>183.7</v>
      </c>
    </row>
    <row r="869" spans="1:12">
      <c r="A869" s="93">
        <v>23</v>
      </c>
      <c r="B869" s="75" t="s">
        <v>516</v>
      </c>
      <c r="C869" s="73"/>
      <c r="D869" s="73"/>
      <c r="E869" s="73"/>
      <c r="F869" s="73"/>
      <c r="G869" s="73"/>
      <c r="H869" s="73"/>
      <c r="I869" s="73">
        <f>J869</f>
        <v>6.25</v>
      </c>
      <c r="J869" s="73">
        <v>6.25</v>
      </c>
    </row>
    <row r="870" spans="1:12">
      <c r="A870" s="93">
        <v>24</v>
      </c>
      <c r="B870" s="75" t="s">
        <v>827</v>
      </c>
      <c r="C870" s="73"/>
      <c r="D870" s="73"/>
      <c r="E870" s="73"/>
      <c r="F870" s="73"/>
      <c r="G870" s="73"/>
      <c r="H870" s="73"/>
      <c r="I870" s="73">
        <f>J870</f>
        <v>38.61</v>
      </c>
      <c r="J870" s="73">
        <v>38.61</v>
      </c>
      <c r="L870">
        <f>J870</f>
        <v>38.61</v>
      </c>
    </row>
    <row r="871" spans="1:12">
      <c r="A871" s="120"/>
      <c r="B871" s="121" t="s">
        <v>913</v>
      </c>
      <c r="C871" s="112"/>
      <c r="D871" s="122"/>
      <c r="E871" s="122">
        <f>SUM(E850:E870)</f>
        <v>0</v>
      </c>
      <c r="F871" s="122">
        <f>SUM(F850:F870)</f>
        <v>138</v>
      </c>
      <c r="G871" s="122">
        <f>SUM(G850:G870)</f>
        <v>303.7</v>
      </c>
      <c r="H871" s="122">
        <f>SUM(H850:H870)</f>
        <v>0</v>
      </c>
      <c r="I871" s="122">
        <f>SUM(I850:I870)</f>
        <v>44.86</v>
      </c>
      <c r="J871" s="122"/>
    </row>
    <row r="872" spans="1:12">
      <c r="A872" s="185" t="s">
        <v>1078</v>
      </c>
      <c r="B872" s="185"/>
      <c r="C872" s="185"/>
      <c r="D872" s="185"/>
      <c r="E872" s="185"/>
      <c r="F872" s="185"/>
      <c r="G872" s="185"/>
      <c r="H872" s="96"/>
      <c r="I872" s="96"/>
      <c r="J872" s="94">
        <f>SUM(J850:J871)</f>
        <v>486.56</v>
      </c>
    </row>
    <row r="875" spans="1:12">
      <c r="A875" t="s">
        <v>1126</v>
      </c>
    </row>
    <row r="877" spans="1:12">
      <c r="A877" s="93" t="s">
        <v>303</v>
      </c>
      <c r="B877" s="94" t="s">
        <v>304</v>
      </c>
      <c r="C877" s="95" t="s">
        <v>1023</v>
      </c>
      <c r="D877" s="94" t="s">
        <v>1024</v>
      </c>
      <c r="E877" s="94" t="s">
        <v>1025</v>
      </c>
      <c r="F877" s="94" t="s">
        <v>1026</v>
      </c>
      <c r="G877" s="94" t="s">
        <v>1027</v>
      </c>
      <c r="H877" s="94" t="s">
        <v>1028</v>
      </c>
      <c r="I877" s="94" t="s">
        <v>1029</v>
      </c>
      <c r="J877" s="94" t="s">
        <v>941</v>
      </c>
    </row>
    <row r="878" spans="1:12">
      <c r="A878" s="103">
        <v>1</v>
      </c>
      <c r="B878" s="69" t="s">
        <v>466</v>
      </c>
      <c r="C878" s="97"/>
      <c r="D878" s="97"/>
      <c r="E878" s="97"/>
      <c r="F878" s="153">
        <v>0</v>
      </c>
      <c r="G878" s="144">
        <v>5.9</v>
      </c>
      <c r="H878" s="97"/>
      <c r="I878" s="97"/>
      <c r="J878" s="97">
        <v>5.9</v>
      </c>
    </row>
    <row r="879" spans="1:12">
      <c r="A879" s="103">
        <v>2</v>
      </c>
      <c r="B879" s="69" t="s">
        <v>1127</v>
      </c>
      <c r="C879" s="97"/>
      <c r="D879" s="97"/>
      <c r="E879" s="97"/>
      <c r="F879" s="153">
        <v>0</v>
      </c>
      <c r="G879" s="144">
        <v>5.4</v>
      </c>
      <c r="H879" s="97"/>
      <c r="I879" s="97"/>
      <c r="J879" s="97">
        <v>5.4</v>
      </c>
      <c r="L879">
        <f>J879</f>
        <v>5.4</v>
      </c>
    </row>
    <row r="880" spans="1:12">
      <c r="A880" s="103">
        <v>3</v>
      </c>
      <c r="B880" s="69" t="s">
        <v>666</v>
      </c>
      <c r="C880" s="97"/>
      <c r="D880" s="97"/>
      <c r="E880" s="97"/>
      <c r="F880" s="97"/>
      <c r="G880" s="98">
        <v>3.3</v>
      </c>
      <c r="H880" s="97"/>
      <c r="I880" s="97"/>
      <c r="J880" s="97">
        <v>3.3</v>
      </c>
    </row>
    <row r="881" spans="1:12">
      <c r="A881" s="103">
        <v>4</v>
      </c>
      <c r="B881" s="69" t="s">
        <v>1079</v>
      </c>
      <c r="C881" s="97"/>
      <c r="D881" s="97"/>
      <c r="E881" s="97"/>
      <c r="F881" s="97"/>
      <c r="G881" s="98">
        <v>13.1</v>
      </c>
      <c r="H881" s="97"/>
      <c r="I881" s="97"/>
      <c r="J881" s="97">
        <v>13.1</v>
      </c>
    </row>
    <row r="882" spans="1:12">
      <c r="A882" s="93">
        <v>5</v>
      </c>
      <c r="B882" s="75" t="s">
        <v>584</v>
      </c>
      <c r="C882" s="73"/>
      <c r="D882" s="73"/>
      <c r="E882" s="73"/>
      <c r="F882" s="73"/>
      <c r="G882" s="154">
        <v>0</v>
      </c>
      <c r="H882" s="73">
        <v>67.2</v>
      </c>
      <c r="I882" s="73"/>
      <c r="J882" s="73">
        <v>67.2</v>
      </c>
    </row>
    <row r="883" spans="1:12">
      <c r="A883" s="93">
        <v>6</v>
      </c>
      <c r="B883" s="75" t="s">
        <v>1128</v>
      </c>
      <c r="C883" s="73"/>
      <c r="D883" s="73"/>
      <c r="E883" s="73"/>
      <c r="F883" s="73"/>
      <c r="G883" s="101">
        <v>27</v>
      </c>
      <c r="H883" s="73"/>
      <c r="I883" s="73"/>
      <c r="J883" s="73">
        <v>27</v>
      </c>
    </row>
    <row r="884" spans="1:12">
      <c r="A884" s="93">
        <v>7</v>
      </c>
      <c r="B884" s="75" t="s">
        <v>104</v>
      </c>
      <c r="C884" s="73"/>
      <c r="D884" s="73"/>
      <c r="E884" s="73"/>
      <c r="F884" s="73"/>
      <c r="G884" s="101">
        <v>17.399999999999999</v>
      </c>
      <c r="H884" s="73"/>
      <c r="I884" s="73"/>
      <c r="J884" s="73">
        <v>17.399999999999999</v>
      </c>
    </row>
    <row r="885" spans="1:12" ht="15" thickBot="1">
      <c r="A885" s="93">
        <v>8</v>
      </c>
      <c r="B885" s="75" t="s">
        <v>104</v>
      </c>
      <c r="C885" s="73"/>
      <c r="D885" s="73"/>
      <c r="E885" s="73"/>
      <c r="F885" s="73"/>
      <c r="G885" s="101">
        <v>29.3</v>
      </c>
      <c r="H885" s="73"/>
      <c r="I885" s="73"/>
      <c r="J885" s="73">
        <v>29.3</v>
      </c>
    </row>
    <row r="886" spans="1:12" ht="15" thickBot="1">
      <c r="A886" s="93">
        <v>10</v>
      </c>
      <c r="B886" s="75" t="s">
        <v>820</v>
      </c>
      <c r="C886" s="73"/>
      <c r="D886" s="73"/>
      <c r="E886" s="73"/>
      <c r="F886" s="73"/>
      <c r="G886" s="101">
        <v>15.3</v>
      </c>
      <c r="H886" s="73"/>
      <c r="I886" s="73"/>
      <c r="J886" s="73">
        <v>15.3</v>
      </c>
      <c r="L886">
        <f>J886</f>
        <v>15.3</v>
      </c>
    </row>
    <row r="887" spans="1:12">
      <c r="A887" s="93">
        <v>11</v>
      </c>
      <c r="B887" s="75" t="s">
        <v>1129</v>
      </c>
      <c r="C887" s="73"/>
      <c r="D887" s="73"/>
      <c r="E887" s="73"/>
      <c r="F887" s="73"/>
      <c r="G887" s="101">
        <v>13.6</v>
      </c>
      <c r="H887" s="73"/>
      <c r="I887" s="73"/>
      <c r="J887" s="73">
        <v>13.6</v>
      </c>
      <c r="L887">
        <f>J887</f>
        <v>13.6</v>
      </c>
    </row>
    <row r="888" spans="1:12">
      <c r="A888" s="93">
        <v>12</v>
      </c>
      <c r="B888" s="75" t="s">
        <v>486</v>
      </c>
      <c r="C888" s="73"/>
      <c r="D888" s="73"/>
      <c r="E888" s="73"/>
      <c r="F888" s="73"/>
      <c r="G888" s="101">
        <v>21.7</v>
      </c>
      <c r="H888" s="73"/>
      <c r="I888" s="73"/>
      <c r="J888" s="73">
        <v>21.7</v>
      </c>
    </row>
    <row r="889" spans="1:12">
      <c r="A889" s="93">
        <v>13</v>
      </c>
      <c r="B889" s="75" t="s">
        <v>1130</v>
      </c>
      <c r="C889" s="73"/>
      <c r="D889" s="73"/>
      <c r="E889" s="73"/>
      <c r="F889" s="73"/>
      <c r="G889" s="101">
        <v>1.9</v>
      </c>
      <c r="H889" s="73"/>
      <c r="I889" s="73"/>
      <c r="J889" s="73">
        <v>1.9</v>
      </c>
    </row>
    <row r="890" spans="1:12">
      <c r="A890" s="93">
        <v>14</v>
      </c>
      <c r="B890" s="75" t="s">
        <v>486</v>
      </c>
      <c r="C890" s="73"/>
      <c r="D890" s="73"/>
      <c r="E890" s="73"/>
      <c r="F890" s="73"/>
      <c r="G890" s="101">
        <v>19.600000000000001</v>
      </c>
      <c r="H890" s="73"/>
      <c r="I890" s="73"/>
      <c r="J890" s="73">
        <v>19.600000000000001</v>
      </c>
    </row>
    <row r="891" spans="1:12">
      <c r="A891" s="93">
        <v>15</v>
      </c>
      <c r="B891" s="75" t="s">
        <v>1131</v>
      </c>
      <c r="C891" s="73"/>
      <c r="D891" s="73"/>
      <c r="E891" s="73"/>
      <c r="F891" s="73"/>
      <c r="G891" s="101">
        <v>19.600000000000001</v>
      </c>
      <c r="H891" s="73"/>
      <c r="I891" s="73"/>
      <c r="J891" s="73">
        <v>19.600000000000001</v>
      </c>
    </row>
    <row r="892" spans="1:12">
      <c r="A892" s="93">
        <v>16</v>
      </c>
      <c r="B892" s="75" t="s">
        <v>104</v>
      </c>
      <c r="C892" s="73"/>
      <c r="D892" s="73"/>
      <c r="E892" s="73"/>
      <c r="F892" s="73"/>
      <c r="G892" s="101">
        <v>10.1</v>
      </c>
      <c r="H892" s="73"/>
      <c r="I892" s="73"/>
      <c r="J892" s="73">
        <v>10.1</v>
      </c>
    </row>
    <row r="893" spans="1:12">
      <c r="A893" s="93">
        <v>17</v>
      </c>
      <c r="B893" s="75" t="s">
        <v>832</v>
      </c>
      <c r="C893" s="73"/>
      <c r="D893" s="73"/>
      <c r="E893" s="73"/>
      <c r="F893" s="73"/>
      <c r="G893" s="101">
        <v>5</v>
      </c>
      <c r="H893" s="73"/>
      <c r="I893" s="73"/>
      <c r="J893" s="73">
        <v>5</v>
      </c>
    </row>
    <row r="894" spans="1:12">
      <c r="A894" s="93">
        <v>18</v>
      </c>
      <c r="B894" s="75" t="s">
        <v>460</v>
      </c>
      <c r="C894" s="73"/>
      <c r="D894" s="73"/>
      <c r="E894" s="73"/>
      <c r="F894" s="73"/>
      <c r="G894" s="154"/>
      <c r="H894" s="73">
        <v>1.8</v>
      </c>
      <c r="I894" s="73"/>
      <c r="J894" s="73">
        <v>1.8</v>
      </c>
    </row>
    <row r="895" spans="1:12" ht="15" thickBot="1">
      <c r="A895" s="93">
        <v>19</v>
      </c>
      <c r="B895" s="75" t="s">
        <v>104</v>
      </c>
      <c r="C895" s="73"/>
      <c r="D895" s="73"/>
      <c r="E895" s="73"/>
      <c r="F895" s="73"/>
      <c r="G895" s="73">
        <v>10.1</v>
      </c>
      <c r="H895" s="73"/>
      <c r="I895" s="73"/>
      <c r="J895" s="73">
        <v>10.1</v>
      </c>
    </row>
    <row r="896" spans="1:12" s="53" customFormat="1" ht="15" thickBot="1">
      <c r="A896" s="93"/>
      <c r="B896" s="75" t="s">
        <v>104</v>
      </c>
      <c r="C896" s="73"/>
      <c r="D896" s="73"/>
      <c r="E896" s="73"/>
      <c r="F896" s="73"/>
      <c r="G896" s="73">
        <v>7.3</v>
      </c>
      <c r="H896" s="73"/>
      <c r="I896" s="73"/>
      <c r="J896" s="73">
        <v>7.3</v>
      </c>
    </row>
    <row r="897" spans="1:12" ht="15" thickBot="1">
      <c r="A897" s="120"/>
      <c r="B897" s="121" t="s">
        <v>913</v>
      </c>
      <c r="C897" s="112"/>
      <c r="D897" s="122"/>
      <c r="E897" s="122">
        <f>SUM(E878:E895)</f>
        <v>0</v>
      </c>
      <c r="F897" s="122">
        <f>SUM(F878:F895)</f>
        <v>0</v>
      </c>
      <c r="G897" s="122">
        <f>SUM(G878:G896)</f>
        <v>225.59999999999997</v>
      </c>
      <c r="H897" s="122">
        <f>SUM(H878:H895)</f>
        <v>69</v>
      </c>
      <c r="I897" s="122">
        <f>SUM(I878:I895)</f>
        <v>0</v>
      </c>
      <c r="J897" s="122"/>
    </row>
    <row r="898" spans="1:12">
      <c r="A898" s="185" t="s">
        <v>1132</v>
      </c>
      <c r="B898" s="185"/>
      <c r="C898" s="185"/>
      <c r="D898" s="185"/>
      <c r="E898" s="185"/>
      <c r="F898" s="185"/>
      <c r="G898" s="185"/>
      <c r="H898" s="96"/>
      <c r="I898" s="96"/>
      <c r="J898" s="94">
        <f>SUM(J878:J897)</f>
        <v>294.60000000000008</v>
      </c>
    </row>
    <row r="901" spans="1:12">
      <c r="A901" t="s">
        <v>1080</v>
      </c>
    </row>
    <row r="903" spans="1:12">
      <c r="A903" s="93" t="s">
        <v>303</v>
      </c>
      <c r="B903" s="94" t="s">
        <v>304</v>
      </c>
      <c r="C903" s="95" t="s">
        <v>1023</v>
      </c>
      <c r="D903" s="94" t="s">
        <v>1024</v>
      </c>
      <c r="E903" s="94" t="s">
        <v>1025</v>
      </c>
      <c r="F903" s="94" t="s">
        <v>1026</v>
      </c>
      <c r="G903" s="94" t="s">
        <v>1027</v>
      </c>
      <c r="H903" s="94" t="s">
        <v>1028</v>
      </c>
      <c r="I903" s="94" t="s">
        <v>1029</v>
      </c>
      <c r="J903" s="94" t="s">
        <v>941</v>
      </c>
    </row>
    <row r="904" spans="1:12">
      <c r="A904" s="103">
        <v>1</v>
      </c>
      <c r="B904" s="69" t="s">
        <v>486</v>
      </c>
      <c r="C904" s="97"/>
      <c r="D904" s="97"/>
      <c r="E904" s="97"/>
      <c r="F904" s="97"/>
      <c r="G904" s="104">
        <f>J904</f>
        <v>5.3</v>
      </c>
      <c r="H904" s="97"/>
      <c r="I904" s="97"/>
      <c r="J904" s="97">
        <v>5.3</v>
      </c>
    </row>
    <row r="905" spans="1:12">
      <c r="A905" s="103">
        <v>2</v>
      </c>
      <c r="B905" s="69" t="s">
        <v>5</v>
      </c>
      <c r="C905" s="97"/>
      <c r="D905" s="97"/>
      <c r="E905" s="97"/>
      <c r="F905" s="97">
        <f>J905</f>
        <v>16.3</v>
      </c>
      <c r="G905" s="97"/>
      <c r="H905" s="97"/>
      <c r="I905" s="97"/>
      <c r="J905" s="97">
        <v>16.3</v>
      </c>
      <c r="L905">
        <f t="shared" ref="L905:L911" si="82">J905</f>
        <v>16.3</v>
      </c>
    </row>
    <row r="906" spans="1:12">
      <c r="A906" s="103">
        <v>3</v>
      </c>
      <c r="B906" s="69" t="s">
        <v>5</v>
      </c>
      <c r="C906" s="97"/>
      <c r="D906" s="97"/>
      <c r="E906" s="97"/>
      <c r="F906" s="97">
        <f>J906</f>
        <v>11.8</v>
      </c>
      <c r="G906" s="97"/>
      <c r="H906" s="97"/>
      <c r="I906" s="97"/>
      <c r="J906" s="97">
        <v>11.8</v>
      </c>
      <c r="L906">
        <f t="shared" si="82"/>
        <v>11.8</v>
      </c>
    </row>
    <row r="907" spans="1:12">
      <c r="A907" s="103">
        <v>4</v>
      </c>
      <c r="B907" s="69" t="s">
        <v>5</v>
      </c>
      <c r="C907" s="97"/>
      <c r="D907" s="97"/>
      <c r="E907" s="97"/>
      <c r="F907" s="97">
        <f>J907</f>
        <v>11</v>
      </c>
      <c r="G907" s="97"/>
      <c r="H907" s="97"/>
      <c r="I907" s="97"/>
      <c r="J907" s="97">
        <v>11</v>
      </c>
      <c r="L907">
        <f t="shared" si="82"/>
        <v>11</v>
      </c>
    </row>
    <row r="908" spans="1:12">
      <c r="A908" s="93">
        <v>5</v>
      </c>
      <c r="B908" s="75" t="s">
        <v>48</v>
      </c>
      <c r="C908" s="73"/>
      <c r="D908" s="73"/>
      <c r="E908" s="73"/>
      <c r="F908" s="73">
        <f>J908</f>
        <v>16.3</v>
      </c>
      <c r="G908" s="73"/>
      <c r="H908" s="73"/>
      <c r="I908" s="73"/>
      <c r="J908" s="73">
        <v>16.3</v>
      </c>
      <c r="L908">
        <f t="shared" si="82"/>
        <v>16.3</v>
      </c>
    </row>
    <row r="909" spans="1:12">
      <c r="A909" s="93">
        <v>6</v>
      </c>
      <c r="B909" s="75" t="s">
        <v>18</v>
      </c>
      <c r="C909" s="73"/>
      <c r="D909" s="73"/>
      <c r="E909" s="73"/>
      <c r="F909" s="73"/>
      <c r="G909" s="101">
        <f>J909</f>
        <v>43.5</v>
      </c>
      <c r="H909" s="73"/>
      <c r="I909" s="73"/>
      <c r="J909" s="73">
        <v>43.5</v>
      </c>
      <c r="L909">
        <f t="shared" si="82"/>
        <v>43.5</v>
      </c>
    </row>
    <row r="910" spans="1:12">
      <c r="A910" s="93">
        <v>7</v>
      </c>
      <c r="B910" s="75" t="s">
        <v>549</v>
      </c>
      <c r="C910" s="73"/>
      <c r="D910" s="73"/>
      <c r="E910" s="73"/>
      <c r="F910" s="73">
        <f>J910</f>
        <v>10.3</v>
      </c>
      <c r="G910" s="73"/>
      <c r="H910" s="73"/>
      <c r="I910" s="73"/>
      <c r="J910" s="73">
        <v>10.3</v>
      </c>
      <c r="L910">
        <f t="shared" si="82"/>
        <v>10.3</v>
      </c>
    </row>
    <row r="911" spans="1:12">
      <c r="A911" s="93">
        <v>8</v>
      </c>
      <c r="B911" s="75" t="s">
        <v>584</v>
      </c>
      <c r="C911" s="73"/>
      <c r="D911" s="73"/>
      <c r="E911" s="73"/>
      <c r="F911" s="73"/>
      <c r="G911" s="101">
        <f>J911</f>
        <v>36</v>
      </c>
      <c r="H911" s="73"/>
      <c r="I911" s="73"/>
      <c r="J911" s="73">
        <v>36</v>
      </c>
      <c r="L911">
        <f t="shared" si="82"/>
        <v>36</v>
      </c>
    </row>
    <row r="912" spans="1:12">
      <c r="A912" s="93">
        <v>9</v>
      </c>
      <c r="B912" s="75" t="s">
        <v>836</v>
      </c>
      <c r="C912" s="73"/>
      <c r="D912" s="73"/>
      <c r="E912" s="73"/>
      <c r="F912" s="73"/>
      <c r="G912" s="136">
        <f>J912</f>
        <v>18.3</v>
      </c>
      <c r="H912" s="73"/>
      <c r="I912" s="73"/>
      <c r="J912" s="73">
        <v>18.3</v>
      </c>
    </row>
    <row r="913" spans="1:12">
      <c r="A913" s="93">
        <v>10</v>
      </c>
      <c r="B913" s="75" t="s">
        <v>5</v>
      </c>
      <c r="C913" s="73"/>
      <c r="D913" s="73"/>
      <c r="E913" s="73"/>
      <c r="F913" s="73">
        <f t="shared" ref="F913:F919" si="83">J913</f>
        <v>31.1</v>
      </c>
      <c r="G913" s="73"/>
      <c r="H913" s="73"/>
      <c r="I913" s="73"/>
      <c r="J913" s="73">
        <v>31.1</v>
      </c>
      <c r="L913">
        <f>J913</f>
        <v>31.1</v>
      </c>
    </row>
    <row r="914" spans="1:12">
      <c r="A914" s="93">
        <v>11</v>
      </c>
      <c r="B914" s="75" t="s">
        <v>81</v>
      </c>
      <c r="C914" s="73"/>
      <c r="D914" s="73"/>
      <c r="E914" s="73"/>
      <c r="F914" s="73">
        <f t="shared" si="83"/>
        <v>9.3000000000000007</v>
      </c>
      <c r="G914" s="73"/>
      <c r="H914" s="73"/>
      <c r="I914" s="73"/>
      <c r="J914" s="73">
        <v>9.3000000000000007</v>
      </c>
      <c r="L914">
        <f>J914</f>
        <v>9.3000000000000007</v>
      </c>
    </row>
    <row r="915" spans="1:12">
      <c r="A915" s="93">
        <v>12</v>
      </c>
      <c r="B915" s="75" t="s">
        <v>35</v>
      </c>
      <c r="C915" s="73"/>
      <c r="D915" s="73"/>
      <c r="E915" s="73"/>
      <c r="F915" s="73">
        <f t="shared" si="83"/>
        <v>7.2</v>
      </c>
      <c r="G915" s="73"/>
      <c r="H915" s="73"/>
      <c r="I915" s="73"/>
      <c r="J915" s="73">
        <v>7.2</v>
      </c>
      <c r="L915">
        <f>J915</f>
        <v>7.2</v>
      </c>
    </row>
    <row r="916" spans="1:12">
      <c r="A916" s="93">
        <v>13</v>
      </c>
      <c r="B916" s="75" t="s">
        <v>52</v>
      </c>
      <c r="C916" s="73"/>
      <c r="D916" s="73"/>
      <c r="E916" s="73"/>
      <c r="F916" s="73">
        <f t="shared" si="83"/>
        <v>3.8</v>
      </c>
      <c r="G916" s="73"/>
      <c r="H916" s="73"/>
      <c r="I916" s="73"/>
      <c r="J916" s="73">
        <v>3.8</v>
      </c>
    </row>
    <row r="917" spans="1:12">
      <c r="A917" s="93">
        <v>14</v>
      </c>
      <c r="B917" s="75" t="s">
        <v>52</v>
      </c>
      <c r="C917" s="73"/>
      <c r="D917" s="73"/>
      <c r="E917" s="73"/>
      <c r="F917" s="73">
        <f t="shared" si="83"/>
        <v>3.9</v>
      </c>
      <c r="G917" s="73"/>
      <c r="H917" s="73"/>
      <c r="I917" s="73"/>
      <c r="J917" s="73">
        <v>3.9</v>
      </c>
    </row>
    <row r="918" spans="1:12">
      <c r="A918" s="93">
        <v>15</v>
      </c>
      <c r="B918" s="75" t="s">
        <v>837</v>
      </c>
      <c r="C918" s="73"/>
      <c r="D918" s="73"/>
      <c r="E918" s="73"/>
      <c r="F918" s="73">
        <f t="shared" si="83"/>
        <v>15.2</v>
      </c>
      <c r="G918" s="73"/>
      <c r="H918" s="73"/>
      <c r="I918" s="73"/>
      <c r="J918" s="73">
        <v>15.2</v>
      </c>
    </row>
    <row r="919" spans="1:12">
      <c r="A919" s="93">
        <v>16</v>
      </c>
      <c r="B919" s="75" t="s">
        <v>584</v>
      </c>
      <c r="C919" s="73"/>
      <c r="D919" s="73"/>
      <c r="E919" s="73"/>
      <c r="F919" s="73">
        <f t="shared" si="83"/>
        <v>5.3</v>
      </c>
      <c r="G919" s="73"/>
      <c r="H919" s="73"/>
      <c r="I919" s="73"/>
      <c r="J919" s="73">
        <v>5.3</v>
      </c>
      <c r="L919">
        <f>J919</f>
        <v>5.3</v>
      </c>
    </row>
    <row r="920" spans="1:12">
      <c r="A920" s="93">
        <v>17</v>
      </c>
      <c r="B920" s="75" t="s">
        <v>859</v>
      </c>
      <c r="C920" s="73"/>
      <c r="D920" s="73"/>
      <c r="E920" s="73"/>
      <c r="F920" s="73"/>
      <c r="G920" s="101">
        <f>J920</f>
        <v>9.4</v>
      </c>
      <c r="H920" s="73"/>
      <c r="I920" s="73"/>
      <c r="J920" s="73">
        <v>9.4</v>
      </c>
      <c r="L920">
        <f>J920</f>
        <v>9.4</v>
      </c>
    </row>
    <row r="921" spans="1:12">
      <c r="A921" s="93">
        <v>18</v>
      </c>
      <c r="B921" s="75" t="s">
        <v>859</v>
      </c>
      <c r="C921" s="73"/>
      <c r="D921" s="73"/>
      <c r="E921" s="73"/>
      <c r="F921" s="73"/>
      <c r="G921" s="101">
        <f>J921</f>
        <v>7.4</v>
      </c>
      <c r="H921" s="73"/>
      <c r="I921" s="73"/>
      <c r="J921" s="73">
        <v>7.4</v>
      </c>
      <c r="L921">
        <f>J921</f>
        <v>7.4</v>
      </c>
    </row>
    <row r="922" spans="1:12">
      <c r="A922" s="93">
        <v>19</v>
      </c>
      <c r="B922" s="75" t="s">
        <v>859</v>
      </c>
      <c r="C922" s="73"/>
      <c r="D922" s="73"/>
      <c r="E922" s="73"/>
      <c r="F922" s="73"/>
      <c r="G922" s="101">
        <f>J922</f>
        <v>21.8</v>
      </c>
      <c r="H922" s="73"/>
      <c r="I922" s="73"/>
      <c r="J922" s="73">
        <v>21.8</v>
      </c>
      <c r="L922">
        <f>J922</f>
        <v>21.8</v>
      </c>
    </row>
    <row r="923" spans="1:12">
      <c r="A923" s="93">
        <v>20</v>
      </c>
      <c r="B923" s="75" t="s">
        <v>584</v>
      </c>
      <c r="C923" s="73"/>
      <c r="D923" s="73"/>
      <c r="E923" s="73"/>
      <c r="F923" s="73"/>
      <c r="G923" s="101">
        <f>J923</f>
        <v>11.2</v>
      </c>
      <c r="H923" s="73"/>
      <c r="I923" s="73"/>
      <c r="J923" s="73">
        <v>11.2</v>
      </c>
      <c r="L923">
        <f>J923</f>
        <v>11.2</v>
      </c>
    </row>
    <row r="924" spans="1:12">
      <c r="A924" s="120"/>
      <c r="B924" s="102" t="s">
        <v>913</v>
      </c>
      <c r="C924" s="75"/>
      <c r="D924" s="93"/>
      <c r="E924" s="93">
        <f>SUM(E904:E922)</f>
        <v>0</v>
      </c>
      <c r="F924" s="93">
        <f>SUM(F904:F923)</f>
        <v>141.50000000000003</v>
      </c>
      <c r="G924" s="93">
        <f>SUM(G904:G923)</f>
        <v>152.9</v>
      </c>
      <c r="H924" s="93">
        <f>SUM(H904:H923)</f>
        <v>0</v>
      </c>
      <c r="I924" s="93">
        <f>SUM(I904:I923)</f>
        <v>0</v>
      </c>
      <c r="J924" s="93"/>
    </row>
    <row r="925" spans="1:12">
      <c r="A925" s="185" t="s">
        <v>1081</v>
      </c>
      <c r="B925" s="185"/>
      <c r="C925" s="185"/>
      <c r="D925" s="185"/>
      <c r="E925" s="185"/>
      <c r="F925" s="185"/>
      <c r="G925" s="185"/>
      <c r="H925" s="96"/>
      <c r="I925" s="96"/>
      <c r="J925" s="94">
        <f>SUM(J904:J924)</f>
        <v>294.40000000000003</v>
      </c>
    </row>
    <row r="928" spans="1:12">
      <c r="A928" t="s">
        <v>1082</v>
      </c>
    </row>
    <row r="930" spans="1:12">
      <c r="A930" s="93" t="s">
        <v>303</v>
      </c>
      <c r="B930" s="94" t="s">
        <v>304</v>
      </c>
      <c r="C930" s="95" t="s">
        <v>1023</v>
      </c>
      <c r="D930" s="94" t="s">
        <v>1024</v>
      </c>
      <c r="E930" s="94" t="s">
        <v>1025</v>
      </c>
      <c r="F930" s="94" t="s">
        <v>1026</v>
      </c>
      <c r="G930" s="94" t="s">
        <v>1027</v>
      </c>
      <c r="H930" s="94" t="s">
        <v>1028</v>
      </c>
      <c r="I930" s="94" t="s">
        <v>1029</v>
      </c>
      <c r="J930" s="94" t="s">
        <v>941</v>
      </c>
    </row>
    <row r="931" spans="1:12">
      <c r="A931" s="103">
        <v>1</v>
      </c>
      <c r="B931" s="69" t="s">
        <v>584</v>
      </c>
      <c r="C931" s="97"/>
      <c r="D931" s="97"/>
      <c r="E931" s="97"/>
      <c r="F931" s="97"/>
      <c r="G931" s="97"/>
      <c r="H931" s="97"/>
      <c r="I931" s="97"/>
      <c r="J931" s="97"/>
    </row>
    <row r="932" spans="1:12">
      <c r="A932" s="103">
        <v>2</v>
      </c>
      <c r="B932" s="69" t="s">
        <v>52</v>
      </c>
      <c r="C932" s="97"/>
      <c r="D932" s="97"/>
      <c r="E932" s="97"/>
      <c r="F932" s="97">
        <f>J932</f>
        <v>4.4800000000000004</v>
      </c>
      <c r="G932" s="97"/>
      <c r="H932" s="97"/>
      <c r="I932" s="97"/>
      <c r="J932" s="97">
        <v>4.4800000000000004</v>
      </c>
    </row>
    <row r="933" spans="1:12">
      <c r="A933" s="103">
        <v>3</v>
      </c>
      <c r="B933" s="112" t="s">
        <v>782</v>
      </c>
      <c r="C933" s="113"/>
      <c r="D933" s="113"/>
      <c r="E933" s="113"/>
      <c r="F933" s="113"/>
      <c r="G933" s="139">
        <f>J933</f>
        <v>7.11</v>
      </c>
      <c r="H933" s="113"/>
      <c r="I933" s="113"/>
      <c r="J933" s="113">
        <v>7.11</v>
      </c>
      <c r="L933">
        <v>7.11</v>
      </c>
    </row>
    <row r="934" spans="1:12">
      <c r="A934" s="103">
        <v>4</v>
      </c>
      <c r="B934" s="137" t="s">
        <v>841</v>
      </c>
      <c r="C934" s="74"/>
      <c r="D934" s="116"/>
      <c r="E934" s="116"/>
      <c r="F934" s="116">
        <f>J934</f>
        <v>13.79</v>
      </c>
      <c r="G934" s="116"/>
      <c r="H934" s="116"/>
      <c r="I934" s="116"/>
      <c r="J934" s="116">
        <v>13.79</v>
      </c>
      <c r="L934">
        <f>J934</f>
        <v>13.79</v>
      </c>
    </row>
    <row r="935" spans="1:12">
      <c r="A935" s="103">
        <v>5</v>
      </c>
      <c r="B935" s="75" t="s">
        <v>1083</v>
      </c>
      <c r="C935" s="73"/>
      <c r="D935" s="73"/>
      <c r="E935" s="73"/>
      <c r="F935" s="73"/>
      <c r="G935" s="101">
        <f>J935</f>
        <v>19.079999999999998</v>
      </c>
      <c r="H935" s="73"/>
      <c r="I935" s="73"/>
      <c r="J935" s="73">
        <v>19.079999999999998</v>
      </c>
      <c r="L935">
        <f>J935</f>
        <v>19.079999999999998</v>
      </c>
    </row>
    <row r="936" spans="1:12">
      <c r="A936" s="103">
        <v>6</v>
      </c>
      <c r="B936" s="69" t="s">
        <v>74</v>
      </c>
      <c r="C936" s="97"/>
      <c r="D936" s="97"/>
      <c r="E936" s="97"/>
      <c r="F936" s="97">
        <f>J936</f>
        <v>15.85</v>
      </c>
      <c r="G936" s="97"/>
      <c r="H936" s="97"/>
      <c r="I936" s="97"/>
      <c r="J936" s="97">
        <v>15.85</v>
      </c>
      <c r="L936">
        <f>J936</f>
        <v>15.85</v>
      </c>
    </row>
    <row r="937" spans="1:12">
      <c r="A937" s="103">
        <v>7</v>
      </c>
      <c r="B937" s="69" t="s">
        <v>843</v>
      </c>
      <c r="C937" s="97"/>
      <c r="D937" s="97"/>
      <c r="E937" s="97"/>
      <c r="F937" s="97"/>
      <c r="G937" s="97"/>
      <c r="H937" s="97"/>
      <c r="I937" s="97"/>
      <c r="J937" s="97"/>
    </row>
    <row r="938" spans="1:12">
      <c r="A938" s="103">
        <v>8</v>
      </c>
      <c r="B938" s="69" t="s">
        <v>26</v>
      </c>
      <c r="C938" s="97"/>
      <c r="D938" s="97"/>
      <c r="E938" s="97"/>
      <c r="F938" s="97"/>
      <c r="G938" s="98">
        <f>J938</f>
        <v>1.48</v>
      </c>
      <c r="H938" s="97"/>
      <c r="I938" s="97"/>
      <c r="J938" s="97">
        <v>1.48</v>
      </c>
    </row>
    <row r="939" spans="1:12">
      <c r="A939" s="77"/>
      <c r="B939" s="127" t="s">
        <v>913</v>
      </c>
      <c r="C939" s="112"/>
      <c r="D939" s="128"/>
      <c r="E939" s="128"/>
      <c r="F939" s="128">
        <f>SUM(F931:F938)</f>
        <v>34.119999999999997</v>
      </c>
      <c r="G939" s="128">
        <f>SUM(G931:G938)</f>
        <v>27.669999999999998</v>
      </c>
      <c r="H939" s="128">
        <f>SUM(H931:H938)</f>
        <v>0</v>
      </c>
      <c r="I939" s="128">
        <f>SUM(I931:I938)</f>
        <v>0</v>
      </c>
      <c r="J939" s="115"/>
    </row>
    <row r="940" spans="1:12">
      <c r="A940" s="183" t="s">
        <v>1084</v>
      </c>
      <c r="B940" s="183"/>
      <c r="C940" s="183"/>
      <c r="D940" s="183"/>
      <c r="E940" s="183"/>
      <c r="F940" s="183"/>
      <c r="G940" s="183"/>
      <c r="H940" s="110"/>
      <c r="I940" s="110"/>
      <c r="J940" s="94">
        <f>SUM(J931:J939)</f>
        <v>61.789999999999992</v>
      </c>
    </row>
    <row r="943" spans="1:12">
      <c r="A943" t="s">
        <v>1085</v>
      </c>
    </row>
    <row r="945" spans="1:10" hidden="1">
      <c r="A945" t="s">
        <v>1086</v>
      </c>
    </row>
    <row r="946" spans="1:10" ht="15" thickBot="1"/>
    <row r="947" spans="1:10" ht="15" thickBot="1">
      <c r="A947" s="93" t="s">
        <v>303</v>
      </c>
      <c r="B947" s="94" t="s">
        <v>304</v>
      </c>
      <c r="C947" s="95" t="s">
        <v>1023</v>
      </c>
      <c r="D947" s="94" t="s">
        <v>1024</v>
      </c>
      <c r="E947" s="94" t="s">
        <v>1025</v>
      </c>
      <c r="F947" s="94" t="s">
        <v>1026</v>
      </c>
      <c r="G947" s="94" t="s">
        <v>1027</v>
      </c>
      <c r="H947" s="94" t="s">
        <v>1028</v>
      </c>
      <c r="I947" s="94" t="s">
        <v>1029</v>
      </c>
      <c r="J947" s="94" t="s">
        <v>941</v>
      </c>
    </row>
    <row r="948" spans="1:10">
      <c r="A948" s="103">
        <v>1</v>
      </c>
      <c r="B948" s="69" t="s">
        <v>846</v>
      </c>
      <c r="C948" s="97"/>
      <c r="D948" s="97"/>
      <c r="E948" s="97"/>
      <c r="F948" s="97"/>
      <c r="G948" s="155">
        <f>J948</f>
        <v>27.1</v>
      </c>
      <c r="H948" s="97"/>
      <c r="I948" s="97"/>
      <c r="J948" s="97">
        <v>27.1</v>
      </c>
    </row>
    <row r="949" spans="1:10">
      <c r="A949" s="103">
        <v>2</v>
      </c>
      <c r="B949" s="69" t="s">
        <v>846</v>
      </c>
      <c r="C949" s="97"/>
      <c r="D949" s="97"/>
      <c r="E949" s="97"/>
      <c r="F949" s="97"/>
      <c r="G949" s="155">
        <f>J949</f>
        <v>28.3</v>
      </c>
      <c r="H949" s="97"/>
      <c r="I949" s="97"/>
      <c r="J949" s="97">
        <v>28.3</v>
      </c>
    </row>
    <row r="950" spans="1:10">
      <c r="A950" s="103">
        <v>3</v>
      </c>
      <c r="B950" s="69" t="s">
        <v>846</v>
      </c>
      <c r="C950" s="97"/>
      <c r="D950" s="97"/>
      <c r="E950" s="97"/>
      <c r="F950" s="97"/>
      <c r="G950" s="155">
        <f>J950</f>
        <v>28.1</v>
      </c>
      <c r="H950" s="97"/>
      <c r="I950" s="97"/>
      <c r="J950" s="97">
        <v>28.1</v>
      </c>
    </row>
    <row r="951" spans="1:10">
      <c r="A951" s="103">
        <v>4</v>
      </c>
      <c r="B951" s="69" t="s">
        <v>846</v>
      </c>
      <c r="C951" s="97"/>
      <c r="D951" s="97"/>
      <c r="E951" s="97"/>
      <c r="F951" s="97"/>
      <c r="G951" s="155">
        <f>J951</f>
        <v>27.6</v>
      </c>
      <c r="H951" s="97"/>
      <c r="I951" s="97"/>
      <c r="J951" s="97">
        <v>27.6</v>
      </c>
    </row>
    <row r="952" spans="1:10" ht="15" thickBot="1">
      <c r="A952" s="103">
        <v>5</v>
      </c>
      <c r="B952" s="69" t="s">
        <v>846</v>
      </c>
      <c r="C952" s="97"/>
      <c r="D952" s="97"/>
      <c r="E952" s="97"/>
      <c r="F952" s="97"/>
      <c r="G952" s="155">
        <f>J952</f>
        <v>27.4</v>
      </c>
      <c r="H952" s="97"/>
      <c r="I952" s="97"/>
      <c r="J952" s="97">
        <v>27.4</v>
      </c>
    </row>
    <row r="953" spans="1:10" s="53" customFormat="1" ht="15" thickBot="1">
      <c r="A953" s="103">
        <v>6</v>
      </c>
      <c r="B953" s="69" t="s">
        <v>848</v>
      </c>
      <c r="C953" s="97"/>
      <c r="D953" s="97"/>
      <c r="E953" s="97"/>
      <c r="F953" s="97"/>
      <c r="G953" s="155">
        <v>38.799999999999997</v>
      </c>
      <c r="H953" s="97"/>
      <c r="I953" s="97"/>
      <c r="J953" s="97">
        <v>38.799999999999997</v>
      </c>
    </row>
    <row r="954" spans="1:10" s="53" customFormat="1" ht="15" thickBot="1">
      <c r="A954" s="103">
        <v>7</v>
      </c>
      <c r="B954" s="69" t="s">
        <v>849</v>
      </c>
      <c r="C954" s="97"/>
      <c r="D954" s="97"/>
      <c r="E954" s="97"/>
      <c r="F954" s="97"/>
      <c r="G954" s="155">
        <v>23.4</v>
      </c>
      <c r="H954" s="97"/>
      <c r="I954" s="97"/>
      <c r="J954" s="97">
        <v>23.4</v>
      </c>
    </row>
    <row r="955" spans="1:10" s="53" customFormat="1" ht="15" thickBot="1">
      <c r="A955" s="103">
        <v>8</v>
      </c>
      <c r="B955" s="69" t="s">
        <v>1119</v>
      </c>
      <c r="C955" s="97"/>
      <c r="D955" s="97"/>
      <c r="E955" s="97"/>
      <c r="F955" s="97"/>
      <c r="G955" s="155">
        <v>22.7</v>
      </c>
      <c r="H955" s="97"/>
      <c r="I955" s="97"/>
      <c r="J955" s="97">
        <v>22.7</v>
      </c>
    </row>
    <row r="956" spans="1:10" ht="15" thickBot="1">
      <c r="A956" s="103">
        <v>9</v>
      </c>
      <c r="B956" s="69" t="s">
        <v>584</v>
      </c>
      <c r="C956" s="97"/>
      <c r="D956" s="97"/>
      <c r="E956" s="97"/>
      <c r="F956" s="97"/>
      <c r="G956" s="97"/>
      <c r="H956" s="97">
        <f>J956</f>
        <v>94.6</v>
      </c>
      <c r="I956" s="97"/>
      <c r="J956" s="97">
        <v>94.6</v>
      </c>
    </row>
    <row r="957" spans="1:10">
      <c r="A957" s="103">
        <v>10</v>
      </c>
      <c r="B957" s="69" t="s">
        <v>516</v>
      </c>
      <c r="C957" s="97"/>
      <c r="D957" s="97"/>
      <c r="E957" s="97"/>
      <c r="F957" s="97"/>
      <c r="G957" s="97"/>
      <c r="H957" s="97"/>
      <c r="I957" s="97">
        <f>J957</f>
        <v>14</v>
      </c>
      <c r="J957" s="97">
        <v>14</v>
      </c>
    </row>
    <row r="958" spans="1:10">
      <c r="A958" s="103">
        <v>11</v>
      </c>
      <c r="B958" s="69" t="s">
        <v>850</v>
      </c>
      <c r="C958" s="97"/>
      <c r="D958" s="97"/>
      <c r="E958" s="97"/>
      <c r="F958" s="97"/>
      <c r="G958" s="155">
        <f>J958</f>
        <v>15.4</v>
      </c>
      <c r="H958" s="97"/>
      <c r="I958" s="97"/>
      <c r="J958" s="97">
        <v>15.4</v>
      </c>
    </row>
    <row r="959" spans="1:10">
      <c r="A959" s="103">
        <v>12</v>
      </c>
      <c r="B959" s="69" t="s">
        <v>516</v>
      </c>
      <c r="C959" s="97"/>
      <c r="D959" s="97"/>
      <c r="E959" s="97"/>
      <c r="F959" s="97"/>
      <c r="G959" s="97"/>
      <c r="H959" s="97"/>
      <c r="I959" s="97">
        <f>J959</f>
        <v>39.700000000000003</v>
      </c>
      <c r="J959" s="97">
        <v>39.700000000000003</v>
      </c>
    </row>
    <row r="960" spans="1:10">
      <c r="A960" s="103">
        <v>13</v>
      </c>
      <c r="B960" s="115" t="s">
        <v>787</v>
      </c>
      <c r="C960" s="97"/>
      <c r="D960" s="116"/>
      <c r="E960" s="116"/>
      <c r="F960" s="116"/>
      <c r="G960" s="124">
        <f>J960</f>
        <v>13.2</v>
      </c>
      <c r="H960" s="116"/>
      <c r="I960" s="116"/>
      <c r="J960" s="116">
        <v>13.2</v>
      </c>
    </row>
    <row r="961" spans="1:12">
      <c r="A961" s="103">
        <v>14</v>
      </c>
      <c r="B961" s="115" t="s">
        <v>787</v>
      </c>
      <c r="C961" s="97"/>
      <c r="D961" s="116"/>
      <c r="E961" s="116"/>
      <c r="F961" s="116"/>
      <c r="G961" s="124">
        <f>J961</f>
        <v>22.02</v>
      </c>
      <c r="H961" s="116"/>
      <c r="I961" s="116"/>
      <c r="J961" s="116">
        <v>22.02</v>
      </c>
    </row>
    <row r="962" spans="1:12" ht="15" thickBot="1">
      <c r="A962" s="103">
        <v>15</v>
      </c>
      <c r="B962" s="115" t="s">
        <v>843</v>
      </c>
      <c r="C962" s="97"/>
      <c r="D962" s="116"/>
      <c r="E962" s="116"/>
      <c r="F962" s="116"/>
      <c r="G962" s="124">
        <f>J962</f>
        <v>13.86</v>
      </c>
      <c r="H962" s="116"/>
      <c r="I962" s="116"/>
      <c r="J962" s="116">
        <v>13.86</v>
      </c>
    </row>
    <row r="963" spans="1:12" ht="15" thickBot="1">
      <c r="A963" s="103">
        <v>16</v>
      </c>
      <c r="B963" s="75" t="s">
        <v>516</v>
      </c>
      <c r="C963" s="73"/>
      <c r="D963" s="73"/>
      <c r="E963" s="73"/>
      <c r="F963" s="73"/>
      <c r="G963" s="73"/>
      <c r="H963" s="73"/>
      <c r="I963" s="73">
        <f>J963</f>
        <v>13</v>
      </c>
      <c r="J963" s="73">
        <v>13</v>
      </c>
    </row>
    <row r="964" spans="1:12" ht="15" thickBot="1">
      <c r="A964" s="103">
        <v>17</v>
      </c>
      <c r="B964" s="75" t="s">
        <v>516</v>
      </c>
      <c r="C964" s="73"/>
      <c r="D964" s="73"/>
      <c r="E964" s="73"/>
      <c r="F964" s="73"/>
      <c r="G964" s="73"/>
      <c r="H964" s="73"/>
      <c r="I964" s="73">
        <f>J964</f>
        <v>21.3</v>
      </c>
      <c r="J964" s="73">
        <v>21.3</v>
      </c>
    </row>
    <row r="965" spans="1:12" s="1" customFormat="1" ht="15" thickBot="1">
      <c r="A965" s="103">
        <v>18</v>
      </c>
      <c r="B965" s="69" t="s">
        <v>584</v>
      </c>
      <c r="C965" s="97"/>
      <c r="D965" s="97"/>
      <c r="E965" s="97"/>
      <c r="F965" s="119"/>
      <c r="G965" s="119"/>
      <c r="H965" s="119"/>
      <c r="I965" s="119">
        <f>J965</f>
        <v>105.5</v>
      </c>
      <c r="J965" s="69">
        <v>105.5</v>
      </c>
    </row>
    <row r="966" spans="1:12" s="1" customFormat="1" ht="15" thickBot="1">
      <c r="A966" s="103">
        <v>19</v>
      </c>
      <c r="B966" s="69" t="s">
        <v>1133</v>
      </c>
      <c r="C966" s="97"/>
      <c r="D966" s="97"/>
      <c r="E966" s="97"/>
      <c r="F966" s="119"/>
      <c r="G966" s="158">
        <v>20.100000000000001</v>
      </c>
      <c r="H966" s="119"/>
      <c r="I966" s="119"/>
      <c r="J966" s="69">
        <v>20.100000000000001</v>
      </c>
      <c r="L966" s="1">
        <f>J966</f>
        <v>20.100000000000001</v>
      </c>
    </row>
    <row r="967" spans="1:12" s="1" customFormat="1" ht="15" thickBot="1">
      <c r="A967" s="103">
        <v>20</v>
      </c>
      <c r="B967" s="69" t="s">
        <v>1133</v>
      </c>
      <c r="C967" s="97"/>
      <c r="D967" s="97"/>
      <c r="E967" s="97"/>
      <c r="F967" s="119"/>
      <c r="G967" s="158">
        <v>13.6</v>
      </c>
      <c r="H967" s="119"/>
      <c r="I967" s="119"/>
      <c r="J967" s="69">
        <v>13.6</v>
      </c>
      <c r="L967" s="1">
        <f>J967</f>
        <v>13.6</v>
      </c>
    </row>
    <row r="968" spans="1:12" s="1" customFormat="1" ht="15" thickBot="1">
      <c r="A968" s="103">
        <v>21</v>
      </c>
      <c r="B968" s="69" t="s">
        <v>1133</v>
      </c>
      <c r="C968" s="97"/>
      <c r="D968" s="97"/>
      <c r="E968" s="97"/>
      <c r="F968" s="119"/>
      <c r="G968" s="158">
        <v>23.31</v>
      </c>
      <c r="H968" s="119"/>
      <c r="I968" s="119"/>
      <c r="J968" s="69">
        <v>23.31</v>
      </c>
      <c r="L968" s="1">
        <f>J968</f>
        <v>23.31</v>
      </c>
    </row>
    <row r="969" spans="1:12" s="1" customFormat="1" ht="15" thickBot="1">
      <c r="A969" s="103">
        <v>22</v>
      </c>
      <c r="B969" s="69" t="s">
        <v>1133</v>
      </c>
      <c r="C969" s="97"/>
      <c r="D969" s="97"/>
      <c r="E969" s="97"/>
      <c r="F969" s="119"/>
      <c r="G969" s="158">
        <v>12.39</v>
      </c>
      <c r="H969" s="119"/>
      <c r="I969" s="119"/>
      <c r="J969" s="69">
        <v>12.39</v>
      </c>
      <c r="L969" s="1">
        <f>J969</f>
        <v>12.39</v>
      </c>
    </row>
    <row r="970" spans="1:12" s="1" customFormat="1" ht="15" thickBot="1">
      <c r="A970" s="103">
        <v>23</v>
      </c>
      <c r="B970" s="69" t="s">
        <v>852</v>
      </c>
      <c r="C970" s="97"/>
      <c r="D970" s="97"/>
      <c r="E970" s="97"/>
      <c r="F970" s="119"/>
      <c r="G970" s="158">
        <v>22</v>
      </c>
      <c r="H970" s="119"/>
      <c r="I970" s="119"/>
      <c r="J970" s="69">
        <v>22</v>
      </c>
      <c r="L970" s="1">
        <f>J970</f>
        <v>22</v>
      </c>
    </row>
    <row r="971" spans="1:12" ht="15" thickBot="1">
      <c r="A971" s="93"/>
      <c r="B971" s="102" t="s">
        <v>913</v>
      </c>
      <c r="C971" s="73"/>
      <c r="D971" s="93"/>
      <c r="E971" s="93"/>
      <c r="F971" s="135"/>
      <c r="G971" s="135">
        <f>SUM(G948:G970)</f>
        <v>379.28000000000003</v>
      </c>
      <c r="H971" s="135">
        <f>SUM(H948:H965)</f>
        <v>94.6</v>
      </c>
      <c r="I971" s="135">
        <f>SUM(I948:I965)</f>
        <v>193.5</v>
      </c>
      <c r="J971" s="75"/>
    </row>
    <row r="972" spans="1:12">
      <c r="A972" s="183" t="s">
        <v>1047</v>
      </c>
      <c r="B972" s="183"/>
      <c r="C972" s="183"/>
      <c r="D972" s="183"/>
      <c r="E972" s="183"/>
      <c r="F972" s="183"/>
      <c r="G972" s="183"/>
      <c r="H972" s="69"/>
      <c r="I972" s="69"/>
      <c r="J972" s="106">
        <f>SUM(J948:J970)</f>
        <v>667.38</v>
      </c>
    </row>
    <row r="974" spans="1:12">
      <c r="A974" t="s">
        <v>1120</v>
      </c>
    </row>
    <row r="976" spans="1:12">
      <c r="A976" s="93" t="s">
        <v>303</v>
      </c>
      <c r="B976" s="94" t="s">
        <v>304</v>
      </c>
      <c r="C976" s="95" t="s">
        <v>1023</v>
      </c>
      <c r="D976" s="94" t="s">
        <v>1024</v>
      </c>
      <c r="E976" s="94" t="s">
        <v>1025</v>
      </c>
      <c r="F976" s="94" t="s">
        <v>1026</v>
      </c>
      <c r="G976" s="94" t="s">
        <v>1027</v>
      </c>
      <c r="H976" s="94" t="s">
        <v>1028</v>
      </c>
      <c r="I976" s="94" t="s">
        <v>1029</v>
      </c>
      <c r="J976" s="94" t="s">
        <v>941</v>
      </c>
    </row>
    <row r="977" spans="1:12">
      <c r="A977" s="103">
        <v>1</v>
      </c>
      <c r="B977" s="69" t="s">
        <v>48</v>
      </c>
      <c r="C977" s="97"/>
      <c r="D977" s="97"/>
      <c r="E977" s="97"/>
      <c r="F977" s="97">
        <v>13.3</v>
      </c>
      <c r="G977" s="97"/>
      <c r="H977" s="97"/>
      <c r="I977" s="97"/>
      <c r="J977" s="97">
        <v>13.3</v>
      </c>
      <c r="L977">
        <f>J977</f>
        <v>13.3</v>
      </c>
    </row>
    <row r="978" spans="1:12" ht="15" thickBot="1">
      <c r="A978" s="103">
        <v>2</v>
      </c>
      <c r="B978" s="69" t="s">
        <v>862</v>
      </c>
      <c r="C978" s="97"/>
      <c r="D978" s="97"/>
      <c r="E978" s="97"/>
      <c r="F978" s="97">
        <v>22.4</v>
      </c>
      <c r="G978" s="97"/>
      <c r="H978" s="97"/>
      <c r="I978" s="97"/>
      <c r="J978" s="97">
        <v>22.4</v>
      </c>
    </row>
    <row r="979" spans="1:12" ht="15" thickBot="1">
      <c r="A979" s="103">
        <v>3</v>
      </c>
      <c r="B979" s="69" t="s">
        <v>862</v>
      </c>
      <c r="C979" s="97"/>
      <c r="D979" s="97"/>
      <c r="E979" s="97"/>
      <c r="F979" s="97">
        <v>24.5</v>
      </c>
      <c r="G979" s="97"/>
      <c r="H979" s="97"/>
      <c r="I979" s="97"/>
      <c r="J979" s="97">
        <v>24.5</v>
      </c>
    </row>
    <row r="980" spans="1:12" ht="15" thickBot="1">
      <c r="A980" s="103">
        <v>4</v>
      </c>
      <c r="B980" s="75" t="s">
        <v>1121</v>
      </c>
      <c r="C980" s="73"/>
      <c r="D980" s="73"/>
      <c r="E980" s="73"/>
      <c r="F980" s="73"/>
      <c r="G980" s="101">
        <v>15.3</v>
      </c>
      <c r="H980" s="73"/>
      <c r="I980" s="73"/>
      <c r="J980" s="73">
        <v>15.3</v>
      </c>
      <c r="L980">
        <f>J980</f>
        <v>15.3</v>
      </c>
    </row>
    <row r="981" spans="1:12" ht="15" thickBot="1">
      <c r="A981" s="103">
        <v>5</v>
      </c>
      <c r="B981" s="75" t="s">
        <v>862</v>
      </c>
      <c r="C981" s="73"/>
      <c r="D981" s="73"/>
      <c r="E981" s="73"/>
      <c r="F981" s="73">
        <v>10.1</v>
      </c>
      <c r="G981" s="73"/>
      <c r="H981" s="73"/>
      <c r="I981" s="73"/>
      <c r="J981" s="73">
        <v>10.1</v>
      </c>
    </row>
    <row r="982" spans="1:12" ht="15" thickBot="1">
      <c r="A982" s="103">
        <v>6</v>
      </c>
      <c r="B982" s="75" t="s">
        <v>584</v>
      </c>
      <c r="C982" s="73"/>
      <c r="D982" s="73"/>
      <c r="E982" s="73"/>
      <c r="F982" s="73">
        <v>9.1999999999999993</v>
      </c>
      <c r="G982" s="73"/>
      <c r="H982" s="73"/>
      <c r="I982" s="73"/>
      <c r="J982" s="73">
        <v>9.1999999999999993</v>
      </c>
      <c r="L982">
        <v>9.1999999999999993</v>
      </c>
    </row>
    <row r="983" spans="1:12" ht="15" thickBot="1">
      <c r="A983" s="103">
        <v>7</v>
      </c>
      <c r="B983" s="75" t="s">
        <v>28</v>
      </c>
      <c r="C983" s="73"/>
      <c r="D983" s="73"/>
      <c r="E983" s="73"/>
      <c r="F983" s="73">
        <v>14.8</v>
      </c>
      <c r="G983" s="148">
        <v>0</v>
      </c>
      <c r="H983" s="73"/>
      <c r="I983" s="73"/>
      <c r="J983" s="73">
        <v>14.8</v>
      </c>
      <c r="L983">
        <v>14.8</v>
      </c>
    </row>
    <row r="984" spans="1:12" ht="15" thickBot="1">
      <c r="A984" s="103">
        <v>8</v>
      </c>
      <c r="B984" s="75" t="s">
        <v>516</v>
      </c>
      <c r="C984" s="73"/>
      <c r="D984" s="73"/>
      <c r="E984" s="73"/>
      <c r="F984" s="73"/>
      <c r="G984" s="73"/>
      <c r="H984" s="73"/>
      <c r="I984" s="73">
        <v>18</v>
      </c>
      <c r="J984" s="73">
        <v>18</v>
      </c>
    </row>
    <row r="985" spans="1:12" ht="15" thickBot="1">
      <c r="A985" s="103">
        <v>9</v>
      </c>
      <c r="B985" s="75" t="s">
        <v>865</v>
      </c>
      <c r="C985" s="73"/>
      <c r="D985" s="73"/>
      <c r="E985" s="73"/>
      <c r="F985" s="73"/>
      <c r="G985" s="101">
        <v>15.7</v>
      </c>
      <c r="H985" s="73"/>
      <c r="I985" s="73"/>
      <c r="J985" s="73">
        <v>15.7</v>
      </c>
      <c r="L985">
        <f t="shared" ref="L985:L1000" si="84">J985</f>
        <v>15.7</v>
      </c>
    </row>
    <row r="986" spans="1:12" ht="15" thickBot="1">
      <c r="A986" s="103">
        <v>10</v>
      </c>
      <c r="B986" s="75" t="s">
        <v>812</v>
      </c>
      <c r="C986" s="73"/>
      <c r="D986" s="73"/>
      <c r="E986" s="73"/>
      <c r="F986" s="73"/>
      <c r="G986" s="101">
        <v>10.7</v>
      </c>
      <c r="H986" s="73"/>
      <c r="I986" s="73"/>
      <c r="J986" s="73">
        <v>10.7</v>
      </c>
      <c r="L986">
        <f t="shared" si="84"/>
        <v>10.7</v>
      </c>
    </row>
    <row r="987" spans="1:12" ht="15" thickBot="1">
      <c r="A987" s="103">
        <v>11</v>
      </c>
      <c r="B987" s="75" t="s">
        <v>884</v>
      </c>
      <c r="C987" s="73"/>
      <c r="D987" s="73"/>
      <c r="E987" s="73"/>
      <c r="F987" s="73">
        <v>31.65</v>
      </c>
      <c r="G987" s="73"/>
      <c r="H987" s="73"/>
      <c r="I987" s="73"/>
      <c r="J987" s="73">
        <v>31.65</v>
      </c>
      <c r="L987">
        <f t="shared" si="84"/>
        <v>31.65</v>
      </c>
    </row>
    <row r="988" spans="1:12" ht="15" thickBot="1">
      <c r="A988" s="103">
        <v>12</v>
      </c>
      <c r="B988" s="75" t="s">
        <v>41</v>
      </c>
      <c r="C988" s="73"/>
      <c r="D988" s="73"/>
      <c r="E988" s="73"/>
      <c r="F988" s="73"/>
      <c r="G988" s="73"/>
      <c r="H988" s="73"/>
      <c r="I988" s="73">
        <v>13</v>
      </c>
      <c r="J988" s="73">
        <v>13</v>
      </c>
    </row>
    <row r="989" spans="1:12" ht="15" thickBot="1">
      <c r="A989" s="103">
        <v>13</v>
      </c>
      <c r="B989" s="75" t="s">
        <v>48</v>
      </c>
      <c r="C989" s="73"/>
      <c r="D989" s="73"/>
      <c r="E989" s="73"/>
      <c r="F989" s="73">
        <v>31.05</v>
      </c>
      <c r="G989" s="73"/>
      <c r="H989" s="73"/>
      <c r="I989" s="73"/>
      <c r="J989" s="73">
        <v>31.05</v>
      </c>
      <c r="L989">
        <f t="shared" si="84"/>
        <v>31.05</v>
      </c>
    </row>
    <row r="990" spans="1:12" ht="15" thickBot="1">
      <c r="A990" s="103">
        <v>14</v>
      </c>
      <c r="B990" s="75" t="s">
        <v>48</v>
      </c>
      <c r="C990" s="73"/>
      <c r="D990" s="73"/>
      <c r="E990" s="73"/>
      <c r="F990" s="73">
        <v>32.6</v>
      </c>
      <c r="G990" s="73"/>
      <c r="H990" s="73"/>
      <c r="I990" s="73"/>
      <c r="J990" s="73">
        <v>32.6</v>
      </c>
      <c r="L990">
        <f t="shared" si="84"/>
        <v>32.6</v>
      </c>
    </row>
    <row r="991" spans="1:12" ht="15" thickBot="1">
      <c r="A991" s="103">
        <v>15</v>
      </c>
      <c r="B991" s="75" t="s">
        <v>48</v>
      </c>
      <c r="C991" s="73"/>
      <c r="D991" s="73"/>
      <c r="E991" s="73"/>
      <c r="F991" s="73">
        <v>31.5</v>
      </c>
      <c r="G991" s="73"/>
      <c r="H991" s="73"/>
      <c r="I991" s="73"/>
      <c r="J991" s="73">
        <v>31.5</v>
      </c>
      <c r="L991">
        <f t="shared" si="84"/>
        <v>31.5</v>
      </c>
    </row>
    <row r="992" spans="1:12" ht="15" thickBot="1">
      <c r="A992" s="103">
        <v>16</v>
      </c>
      <c r="B992" s="75" t="s">
        <v>48</v>
      </c>
      <c r="C992" s="73"/>
      <c r="D992" s="73"/>
      <c r="E992" s="73"/>
      <c r="F992" s="73">
        <v>29.2</v>
      </c>
      <c r="G992" s="73"/>
      <c r="H992" s="73"/>
      <c r="I992" s="73"/>
      <c r="J992" s="73">
        <v>29.2</v>
      </c>
      <c r="L992">
        <f t="shared" si="84"/>
        <v>29.2</v>
      </c>
    </row>
    <row r="993" spans="1:12" s="53" customFormat="1" ht="15" thickBot="1">
      <c r="A993" s="103">
        <v>17</v>
      </c>
      <c r="B993" s="75" t="s">
        <v>5</v>
      </c>
      <c r="C993" s="73"/>
      <c r="D993" s="73"/>
      <c r="E993" s="73"/>
      <c r="F993" s="73">
        <v>28.7</v>
      </c>
      <c r="G993" s="73"/>
      <c r="H993" s="73"/>
      <c r="I993" s="73"/>
      <c r="J993" s="73">
        <v>28.7</v>
      </c>
      <c r="L993" s="53">
        <f t="shared" si="84"/>
        <v>28.7</v>
      </c>
    </row>
    <row r="994" spans="1:12" ht="15" thickBot="1">
      <c r="A994" s="103">
        <v>18</v>
      </c>
      <c r="B994" s="75" t="s">
        <v>901</v>
      </c>
      <c r="C994" s="73"/>
      <c r="D994" s="73"/>
      <c r="E994" s="73"/>
      <c r="F994" s="148"/>
      <c r="G994" s="149">
        <v>30.7</v>
      </c>
      <c r="H994" s="73"/>
      <c r="I994" s="73"/>
      <c r="J994" s="73">
        <v>30.7</v>
      </c>
      <c r="L994">
        <f t="shared" si="84"/>
        <v>30.7</v>
      </c>
    </row>
    <row r="995" spans="1:12" s="53" customFormat="1" ht="15" thickBot="1">
      <c r="A995" s="103">
        <v>19</v>
      </c>
      <c r="B995" s="75" t="s">
        <v>901</v>
      </c>
      <c r="C995" s="73"/>
      <c r="D995" s="73"/>
      <c r="E995" s="73"/>
      <c r="F995" s="148"/>
      <c r="G995" s="149">
        <v>22.5</v>
      </c>
      <c r="H995" s="73"/>
      <c r="I995" s="73"/>
      <c r="J995" s="73">
        <v>22.5</v>
      </c>
      <c r="L995" s="53">
        <f t="shared" si="84"/>
        <v>22.5</v>
      </c>
    </row>
    <row r="996" spans="1:12" s="53" customFormat="1" ht="15" thickBot="1">
      <c r="A996" s="103">
        <v>20</v>
      </c>
      <c r="B996" s="75" t="s">
        <v>901</v>
      </c>
      <c r="C996" s="73"/>
      <c r="D996" s="73"/>
      <c r="E996" s="73"/>
      <c r="F996" s="148"/>
      <c r="G996" s="149">
        <v>22.5</v>
      </c>
      <c r="H996" s="73"/>
      <c r="I996" s="73"/>
      <c r="J996" s="73">
        <v>22.5</v>
      </c>
      <c r="L996" s="53">
        <f t="shared" si="84"/>
        <v>22.5</v>
      </c>
    </row>
    <row r="997" spans="1:12" s="53" customFormat="1" ht="15" thickBot="1">
      <c r="A997" s="103">
        <v>21</v>
      </c>
      <c r="B997" s="75" t="s">
        <v>909</v>
      </c>
      <c r="C997" s="73"/>
      <c r="D997" s="73"/>
      <c r="E997" s="73"/>
      <c r="F997" s="148"/>
      <c r="G997" s="150">
        <v>13.3</v>
      </c>
      <c r="H997" s="73"/>
      <c r="I997" s="73"/>
      <c r="J997" s="73">
        <v>13.3</v>
      </c>
    </row>
    <row r="998" spans="1:12" s="53" customFormat="1" ht="15" thickBot="1">
      <c r="A998" s="103">
        <v>22</v>
      </c>
      <c r="B998" s="75" t="s">
        <v>910</v>
      </c>
      <c r="C998" s="73"/>
      <c r="D998" s="73"/>
      <c r="E998" s="73"/>
      <c r="F998" s="148"/>
      <c r="G998" s="150">
        <v>12.5</v>
      </c>
      <c r="H998" s="73"/>
      <c r="I998" s="73"/>
      <c r="J998" s="73">
        <v>12.5</v>
      </c>
    </row>
    <row r="999" spans="1:12" s="53" customFormat="1" ht="15" thickBot="1">
      <c r="A999" s="103">
        <v>23</v>
      </c>
      <c r="B999" s="75" t="s">
        <v>910</v>
      </c>
      <c r="C999" s="73"/>
      <c r="D999" s="73"/>
      <c r="E999" s="73"/>
      <c r="F999" s="148"/>
      <c r="G999" s="150">
        <v>6.4</v>
      </c>
      <c r="H999" s="73"/>
      <c r="I999" s="73"/>
      <c r="J999" s="73">
        <v>6.4</v>
      </c>
    </row>
    <row r="1000" spans="1:12" ht="15" thickBot="1">
      <c r="A1000" s="103">
        <v>24</v>
      </c>
      <c r="B1000" s="75" t="s">
        <v>584</v>
      </c>
      <c r="C1000" s="73"/>
      <c r="D1000" s="73"/>
      <c r="E1000" s="73"/>
      <c r="F1000" s="73">
        <v>54</v>
      </c>
      <c r="G1000" s="73"/>
      <c r="H1000" s="73"/>
      <c r="I1000" s="73"/>
      <c r="J1000" s="73">
        <v>54</v>
      </c>
      <c r="L1000">
        <f t="shared" si="84"/>
        <v>54</v>
      </c>
    </row>
    <row r="1001" spans="1:12" s="53" customFormat="1" ht="15" thickBot="1">
      <c r="A1001" s="103">
        <v>25</v>
      </c>
      <c r="B1001" s="75" t="s">
        <v>584</v>
      </c>
      <c r="C1001" s="73"/>
      <c r="D1001" s="73"/>
      <c r="E1001" s="73"/>
      <c r="F1001" s="73"/>
      <c r="G1001" s="73"/>
      <c r="H1001" s="73"/>
      <c r="I1001" s="73">
        <v>120.27</v>
      </c>
      <c r="J1001" s="73">
        <v>120.27</v>
      </c>
    </row>
    <row r="1002" spans="1:12" ht="15" thickBot="1">
      <c r="A1002" s="120"/>
      <c r="B1002" s="102" t="s">
        <v>913</v>
      </c>
      <c r="C1002" s="75"/>
      <c r="D1002" s="93"/>
      <c r="E1002" s="93">
        <f>SUM(E977:E1000)</f>
        <v>0</v>
      </c>
      <c r="F1002" s="93">
        <f>SUM(F977:F1000)</f>
        <v>333</v>
      </c>
      <c r="G1002" s="93">
        <f>SUM(G977:G1000)</f>
        <v>149.60000000000002</v>
      </c>
      <c r="H1002" s="93">
        <f>SUM(H977:H1000)</f>
        <v>0</v>
      </c>
      <c r="I1002" s="93">
        <f>SUM(I977:I1001)</f>
        <v>151.26999999999998</v>
      </c>
      <c r="J1002" s="93"/>
    </row>
    <row r="1003" spans="1:12">
      <c r="A1003" s="185" t="s">
        <v>1087</v>
      </c>
      <c r="B1003" s="185"/>
      <c r="C1003" s="185"/>
      <c r="D1003" s="185"/>
      <c r="E1003" s="185"/>
      <c r="F1003" s="185"/>
      <c r="G1003" s="185"/>
      <c r="H1003" s="96"/>
      <c r="I1003" s="96"/>
      <c r="J1003" s="94">
        <f>SUM(J977:J1002)</f>
        <v>633.86999999999989</v>
      </c>
    </row>
    <row r="1005" spans="1:12">
      <c r="A1005" t="s">
        <v>1088</v>
      </c>
    </row>
    <row r="1007" spans="1:12">
      <c r="A1007" s="93" t="s">
        <v>303</v>
      </c>
      <c r="B1007" s="94" t="s">
        <v>304</v>
      </c>
      <c r="C1007" s="95" t="s">
        <v>1023</v>
      </c>
      <c r="D1007" s="94" t="s">
        <v>1024</v>
      </c>
      <c r="E1007" s="94" t="s">
        <v>1025</v>
      </c>
      <c r="F1007" s="94" t="s">
        <v>1026</v>
      </c>
      <c r="G1007" s="94" t="s">
        <v>1027</v>
      </c>
      <c r="H1007" s="94" t="s">
        <v>1028</v>
      </c>
      <c r="I1007" s="94" t="s">
        <v>1029</v>
      </c>
      <c r="J1007" s="94" t="s">
        <v>941</v>
      </c>
    </row>
    <row r="1008" spans="1:12">
      <c r="A1008" s="103">
        <v>1</v>
      </c>
      <c r="B1008" s="69" t="s">
        <v>622</v>
      </c>
      <c r="C1008" s="97"/>
      <c r="D1008" s="97"/>
      <c r="E1008" s="97"/>
      <c r="F1008" s="97"/>
      <c r="G1008" s="98">
        <f t="shared" ref="G1008:G1013" si="85">J1008</f>
        <v>11.5</v>
      </c>
      <c r="H1008" s="97"/>
      <c r="I1008" s="97"/>
      <c r="J1008" s="97">
        <v>11.5</v>
      </c>
      <c r="L1008">
        <f t="shared" ref="L1008:L1016" si="86">J1008</f>
        <v>11.5</v>
      </c>
    </row>
    <row r="1009" spans="1:12">
      <c r="A1009" s="103">
        <v>2</v>
      </c>
      <c r="B1009" s="69" t="s">
        <v>622</v>
      </c>
      <c r="C1009" s="97"/>
      <c r="D1009" s="97"/>
      <c r="E1009" s="97"/>
      <c r="F1009" s="97"/>
      <c r="G1009" s="98">
        <f t="shared" si="85"/>
        <v>11.5</v>
      </c>
      <c r="H1009" s="97"/>
      <c r="I1009" s="97"/>
      <c r="J1009" s="97">
        <v>11.5</v>
      </c>
      <c r="L1009">
        <f t="shared" si="86"/>
        <v>11.5</v>
      </c>
    </row>
    <row r="1010" spans="1:12">
      <c r="A1010" s="103">
        <v>3</v>
      </c>
      <c r="B1010" s="69" t="s">
        <v>870</v>
      </c>
      <c r="C1010" s="97"/>
      <c r="D1010" s="97"/>
      <c r="E1010" s="97"/>
      <c r="F1010" s="97"/>
      <c r="G1010" s="98">
        <f t="shared" si="85"/>
        <v>12.9</v>
      </c>
      <c r="H1010" s="97"/>
      <c r="I1010" s="97"/>
      <c r="J1010" s="97">
        <v>12.9</v>
      </c>
      <c r="L1010">
        <f t="shared" si="86"/>
        <v>12.9</v>
      </c>
    </row>
    <row r="1011" spans="1:12">
      <c r="A1011" s="103">
        <v>4</v>
      </c>
      <c r="B1011" s="69" t="s">
        <v>871</v>
      </c>
      <c r="C1011" s="97"/>
      <c r="D1011" s="97"/>
      <c r="E1011" s="97"/>
      <c r="F1011" s="97"/>
      <c r="G1011" s="98">
        <f t="shared" si="85"/>
        <v>19.399999999999999</v>
      </c>
      <c r="H1011" s="97"/>
      <c r="I1011" s="97"/>
      <c r="J1011" s="97">
        <v>19.399999999999999</v>
      </c>
      <c r="L1011">
        <f t="shared" si="86"/>
        <v>19.399999999999999</v>
      </c>
    </row>
    <row r="1012" spans="1:12">
      <c r="A1012" s="103">
        <v>5</v>
      </c>
      <c r="B1012" s="75" t="s">
        <v>872</v>
      </c>
      <c r="C1012" s="73"/>
      <c r="D1012" s="73"/>
      <c r="E1012" s="73"/>
      <c r="F1012" s="73"/>
      <c r="G1012" s="101">
        <f t="shared" si="85"/>
        <v>12.9</v>
      </c>
      <c r="H1012" s="73"/>
      <c r="I1012" s="73"/>
      <c r="J1012" s="73">
        <v>12.9</v>
      </c>
      <c r="L1012">
        <f t="shared" si="86"/>
        <v>12.9</v>
      </c>
    </row>
    <row r="1013" spans="1:12">
      <c r="A1013" s="103">
        <v>6</v>
      </c>
      <c r="B1013" s="75" t="s">
        <v>873</v>
      </c>
      <c r="C1013" s="73"/>
      <c r="D1013" s="73"/>
      <c r="E1013" s="73"/>
      <c r="F1013" s="73"/>
      <c r="G1013" s="101">
        <f t="shared" si="85"/>
        <v>12.2</v>
      </c>
      <c r="H1013" s="73"/>
      <c r="I1013" s="73"/>
      <c r="J1013" s="73">
        <v>12.2</v>
      </c>
      <c r="L1013">
        <f t="shared" si="86"/>
        <v>12.2</v>
      </c>
    </row>
    <row r="1014" spans="1:12">
      <c r="A1014" s="103">
        <v>7</v>
      </c>
      <c r="B1014" s="75" t="s">
        <v>874</v>
      </c>
      <c r="C1014" s="73"/>
      <c r="D1014" s="73"/>
      <c r="E1014" s="73"/>
      <c r="F1014" s="101">
        <f>J1014</f>
        <v>12.6</v>
      </c>
      <c r="G1014" s="73"/>
      <c r="H1014" s="73"/>
      <c r="I1014" s="73"/>
      <c r="J1014" s="73">
        <v>12.6</v>
      </c>
      <c r="L1014">
        <f t="shared" si="86"/>
        <v>12.6</v>
      </c>
    </row>
    <row r="1015" spans="1:12">
      <c r="A1015" s="103">
        <v>8</v>
      </c>
      <c r="B1015" s="75" t="s">
        <v>791</v>
      </c>
      <c r="C1015" s="73"/>
      <c r="D1015" s="73"/>
      <c r="E1015" s="73"/>
      <c r="F1015" s="101">
        <f>J1015</f>
        <v>12.1</v>
      </c>
      <c r="G1015" s="73"/>
      <c r="H1015" s="73"/>
      <c r="I1015" s="73"/>
      <c r="J1015" s="73">
        <v>12.1</v>
      </c>
      <c r="L1015">
        <f t="shared" si="86"/>
        <v>12.1</v>
      </c>
    </row>
    <row r="1016" spans="1:12">
      <c r="A1016" s="103">
        <v>9</v>
      </c>
      <c r="B1016" s="75" t="s">
        <v>875</v>
      </c>
      <c r="C1016" s="73"/>
      <c r="D1016" s="73"/>
      <c r="E1016" s="73"/>
      <c r="F1016" s="101">
        <f>J1016</f>
        <v>11.9</v>
      </c>
      <c r="G1016" s="73"/>
      <c r="H1016" s="73"/>
      <c r="I1016" s="73"/>
      <c r="J1016" s="73">
        <v>11.9</v>
      </c>
      <c r="L1016">
        <f t="shared" si="86"/>
        <v>11.9</v>
      </c>
    </row>
    <row r="1017" spans="1:12">
      <c r="A1017" s="103">
        <v>10</v>
      </c>
      <c r="B1017" s="75" t="s">
        <v>876</v>
      </c>
      <c r="C1017" s="73"/>
      <c r="D1017" s="73"/>
      <c r="E1017" s="73"/>
      <c r="F1017" s="73"/>
      <c r="G1017" s="101">
        <f>J1017</f>
        <v>3.5</v>
      </c>
      <c r="H1017" s="73"/>
      <c r="I1017" s="73"/>
      <c r="J1017" s="73">
        <v>3.5</v>
      </c>
    </row>
    <row r="1018" spans="1:12">
      <c r="A1018" s="103">
        <v>11</v>
      </c>
      <c r="B1018" s="75" t="s">
        <v>877</v>
      </c>
      <c r="C1018" s="73"/>
      <c r="D1018" s="73"/>
      <c r="E1018" s="73"/>
      <c r="F1018" s="73"/>
      <c r="G1018" s="73"/>
      <c r="H1018" s="73">
        <f>J1018</f>
        <v>38.799999999999997</v>
      </c>
      <c r="I1018" s="73"/>
      <c r="J1018" s="73">
        <v>38.799999999999997</v>
      </c>
    </row>
    <row r="1019" spans="1:12">
      <c r="A1019" s="103">
        <v>12</v>
      </c>
      <c r="B1019" s="75" t="s">
        <v>878</v>
      </c>
      <c r="C1019" s="73"/>
      <c r="D1019" s="73"/>
      <c r="E1019" s="73"/>
      <c r="F1019" s="73"/>
      <c r="G1019" s="136">
        <f>J1019</f>
        <v>15.33</v>
      </c>
      <c r="H1019" s="73"/>
      <c r="I1019" s="73"/>
      <c r="J1019" s="73">
        <v>15.33</v>
      </c>
      <c r="L1019">
        <f>J1019</f>
        <v>15.33</v>
      </c>
    </row>
    <row r="1020" spans="1:12">
      <c r="A1020" s="103">
        <v>13</v>
      </c>
      <c r="B1020" s="75" t="s">
        <v>879</v>
      </c>
      <c r="C1020" s="73"/>
      <c r="D1020" s="73"/>
      <c r="E1020" s="73"/>
      <c r="F1020" s="73">
        <f t="shared" ref="F1020:F1023" si="87">J1020</f>
        <v>20.100000000000001</v>
      </c>
      <c r="G1020" s="73"/>
      <c r="H1020" s="73"/>
      <c r="I1020" s="73"/>
      <c r="J1020" s="73">
        <v>20.100000000000001</v>
      </c>
    </row>
    <row r="1021" spans="1:12">
      <c r="A1021" s="103">
        <v>14</v>
      </c>
      <c r="B1021" s="75" t="s">
        <v>862</v>
      </c>
      <c r="C1021" s="73"/>
      <c r="D1021" s="73"/>
      <c r="E1021" s="73"/>
      <c r="F1021" s="73">
        <f t="shared" si="87"/>
        <v>2.6</v>
      </c>
      <c r="G1021" s="73"/>
      <c r="H1021" s="73"/>
      <c r="I1021" s="73"/>
      <c r="J1021" s="73">
        <v>2.6</v>
      </c>
    </row>
    <row r="1022" spans="1:12" ht="15" thickBot="1">
      <c r="A1022" s="103">
        <v>15</v>
      </c>
      <c r="B1022" s="75" t="s">
        <v>862</v>
      </c>
      <c r="C1022" s="73"/>
      <c r="D1022" s="73"/>
      <c r="E1022" s="73"/>
      <c r="F1022" s="73">
        <f t="shared" si="87"/>
        <v>2.4</v>
      </c>
      <c r="G1022" s="73"/>
      <c r="H1022" s="73"/>
      <c r="I1022" s="73"/>
      <c r="J1022" s="73">
        <v>2.4</v>
      </c>
    </row>
    <row r="1023" spans="1:12" ht="15" thickBot="1">
      <c r="A1023" s="103">
        <v>17</v>
      </c>
      <c r="B1023" s="75" t="s">
        <v>85</v>
      </c>
      <c r="C1023" s="73"/>
      <c r="D1023" s="73"/>
      <c r="E1023" s="73"/>
      <c r="F1023" s="73">
        <f t="shared" si="87"/>
        <v>6.52</v>
      </c>
      <c r="G1023" s="73"/>
      <c r="H1023" s="73"/>
      <c r="I1023" s="73"/>
      <c r="J1023" s="73">
        <v>6.52</v>
      </c>
    </row>
    <row r="1024" spans="1:12" ht="15" thickBot="1">
      <c r="A1024" s="103">
        <v>19</v>
      </c>
      <c r="B1024" s="75" t="s">
        <v>87</v>
      </c>
      <c r="C1024" s="73"/>
      <c r="D1024" s="73"/>
      <c r="E1024" s="73"/>
      <c r="F1024" s="73"/>
      <c r="G1024" s="73"/>
      <c r="H1024" s="73">
        <f>J1024</f>
        <v>87.5</v>
      </c>
      <c r="I1024" s="73"/>
      <c r="J1024" s="73">
        <v>87.5</v>
      </c>
      <c r="L1024">
        <f>J1024</f>
        <v>87.5</v>
      </c>
    </row>
    <row r="1025" spans="1:12">
      <c r="A1025" s="103">
        <v>20</v>
      </c>
      <c r="B1025" s="75" t="s">
        <v>516</v>
      </c>
      <c r="C1025" s="73"/>
      <c r="D1025" s="73"/>
      <c r="E1025" s="73"/>
      <c r="F1025" s="73"/>
      <c r="G1025" s="73"/>
      <c r="H1025" s="73"/>
      <c r="I1025" s="73">
        <f>J1025</f>
        <v>13.4</v>
      </c>
      <c r="J1025" s="73">
        <v>13.4</v>
      </c>
    </row>
    <row r="1026" spans="1:12">
      <c r="A1026" s="120"/>
      <c r="B1026" s="102" t="s">
        <v>913</v>
      </c>
      <c r="C1026" s="75"/>
      <c r="D1026" s="93"/>
      <c r="E1026" s="93"/>
      <c r="F1026" s="93">
        <f>SUM(F1008:F1025)</f>
        <v>68.22</v>
      </c>
      <c r="G1026" s="93">
        <f>SUM(G1008:G1025)</f>
        <v>99.23</v>
      </c>
      <c r="H1026" s="93">
        <f>SUM(H1008:H1025)</f>
        <v>126.3</v>
      </c>
      <c r="I1026" s="93">
        <f>SUM(I1008:I1025)</f>
        <v>13.4</v>
      </c>
      <c r="J1026" s="93"/>
    </row>
    <row r="1027" spans="1:12">
      <c r="A1027" s="185" t="s">
        <v>1089</v>
      </c>
      <c r="B1027" s="185"/>
      <c r="C1027" s="185"/>
      <c r="D1027" s="185"/>
      <c r="E1027" s="185"/>
      <c r="F1027" s="185"/>
      <c r="G1027" s="185"/>
      <c r="H1027" s="96"/>
      <c r="I1027" s="96"/>
      <c r="J1027" s="94">
        <f>SUM(J1008:J1026)</f>
        <v>307.14999999999998</v>
      </c>
    </row>
    <row r="1029" spans="1:12">
      <c r="A1029" t="s">
        <v>1090</v>
      </c>
    </row>
    <row r="1031" spans="1:12">
      <c r="A1031" s="93" t="s">
        <v>303</v>
      </c>
      <c r="B1031" s="94" t="s">
        <v>304</v>
      </c>
      <c r="C1031" s="95" t="s">
        <v>1023</v>
      </c>
      <c r="D1031" s="94" t="s">
        <v>1024</v>
      </c>
      <c r="E1031" s="94" t="s">
        <v>1025</v>
      </c>
      <c r="F1031" s="94" t="s">
        <v>1026</v>
      </c>
      <c r="G1031" s="94" t="s">
        <v>1027</v>
      </c>
      <c r="H1031" s="94" t="s">
        <v>1028</v>
      </c>
      <c r="I1031" s="94" t="s">
        <v>1029</v>
      </c>
      <c r="J1031" s="94" t="s">
        <v>941</v>
      </c>
    </row>
    <row r="1032" spans="1:12">
      <c r="A1032" s="103">
        <v>1</v>
      </c>
      <c r="B1032" s="69" t="s">
        <v>486</v>
      </c>
      <c r="C1032" s="97"/>
      <c r="D1032" s="97"/>
      <c r="E1032" s="97"/>
      <c r="F1032" s="97"/>
      <c r="G1032" s="104">
        <f>J1032</f>
        <v>14.9</v>
      </c>
      <c r="H1032" s="97"/>
      <c r="I1032" s="97"/>
      <c r="J1032" s="97">
        <v>14.9</v>
      </c>
    </row>
    <row r="1033" spans="1:12">
      <c r="A1033" s="103">
        <v>2</v>
      </c>
      <c r="B1033" s="69" t="s">
        <v>85</v>
      </c>
      <c r="C1033" s="97"/>
      <c r="D1033" s="97"/>
      <c r="E1033" s="97"/>
      <c r="F1033" s="97">
        <f>J1033</f>
        <v>10.6</v>
      </c>
      <c r="G1033" s="97"/>
      <c r="H1033" s="97"/>
      <c r="I1033" s="97"/>
      <c r="J1033" s="97">
        <v>10.6</v>
      </c>
    </row>
    <row r="1034" spans="1:12">
      <c r="A1034" s="103">
        <v>3</v>
      </c>
      <c r="B1034" s="69" t="s">
        <v>862</v>
      </c>
      <c r="C1034" s="97"/>
      <c r="D1034" s="97"/>
      <c r="E1034" s="97"/>
      <c r="F1034" s="97">
        <f>J1034</f>
        <v>7.7</v>
      </c>
      <c r="G1034" s="97"/>
      <c r="H1034" s="97"/>
      <c r="I1034" s="97"/>
      <c r="J1034" s="97">
        <v>7.7</v>
      </c>
    </row>
    <row r="1035" spans="1:12">
      <c r="A1035" s="103">
        <v>4</v>
      </c>
      <c r="B1035" s="69" t="s">
        <v>862</v>
      </c>
      <c r="C1035" s="97"/>
      <c r="D1035" s="97"/>
      <c r="E1035" s="97"/>
      <c r="F1035" s="97">
        <f>J1035</f>
        <v>9</v>
      </c>
      <c r="G1035" s="97"/>
      <c r="H1035" s="97"/>
      <c r="I1035" s="97"/>
      <c r="J1035" s="97">
        <v>9</v>
      </c>
    </row>
    <row r="1036" spans="1:12">
      <c r="A1036" s="93">
        <v>5</v>
      </c>
      <c r="B1036" s="75" t="s">
        <v>74</v>
      </c>
      <c r="C1036" s="73"/>
      <c r="D1036" s="73"/>
      <c r="E1036" s="73">
        <f>J1036</f>
        <v>13.7</v>
      </c>
      <c r="F1036" s="73"/>
      <c r="G1036" s="73"/>
      <c r="H1036" s="73"/>
      <c r="I1036" s="73"/>
      <c r="J1036" s="73">
        <v>13.7</v>
      </c>
      <c r="L1036">
        <f t="shared" ref="L1036:L1043" si="88">J1036</f>
        <v>13.7</v>
      </c>
    </row>
    <row r="1037" spans="1:12">
      <c r="A1037" s="93">
        <v>6</v>
      </c>
      <c r="B1037" s="75" t="s">
        <v>48</v>
      </c>
      <c r="C1037" s="73"/>
      <c r="D1037" s="73"/>
      <c r="E1037" s="73"/>
      <c r="F1037" s="73">
        <f t="shared" ref="F1037:F1043" si="89">J1037</f>
        <v>14.5</v>
      </c>
      <c r="G1037" s="73"/>
      <c r="H1037" s="73"/>
      <c r="I1037" s="73"/>
      <c r="J1037" s="73">
        <v>14.5</v>
      </c>
      <c r="L1037">
        <f t="shared" si="88"/>
        <v>14.5</v>
      </c>
    </row>
    <row r="1038" spans="1:12">
      <c r="A1038" s="93">
        <v>7</v>
      </c>
      <c r="B1038" s="75" t="s">
        <v>48</v>
      </c>
      <c r="C1038" s="73"/>
      <c r="D1038" s="73"/>
      <c r="E1038" s="73"/>
      <c r="F1038" s="73">
        <f t="shared" si="89"/>
        <v>14.5</v>
      </c>
      <c r="G1038" s="73"/>
      <c r="H1038" s="73"/>
      <c r="I1038" s="73"/>
      <c r="J1038" s="73">
        <v>14.5</v>
      </c>
      <c r="L1038">
        <f t="shared" si="88"/>
        <v>14.5</v>
      </c>
    </row>
    <row r="1039" spans="1:12">
      <c r="A1039" s="93">
        <v>8</v>
      </c>
      <c r="B1039" s="75" t="s">
        <v>48</v>
      </c>
      <c r="C1039" s="73"/>
      <c r="D1039" s="73"/>
      <c r="E1039" s="73"/>
      <c r="F1039" s="73">
        <f t="shared" si="89"/>
        <v>29.4</v>
      </c>
      <c r="G1039" s="73"/>
      <c r="H1039" s="73"/>
      <c r="I1039" s="73"/>
      <c r="J1039" s="73">
        <v>29.4</v>
      </c>
      <c r="L1039">
        <f t="shared" si="88"/>
        <v>29.4</v>
      </c>
    </row>
    <row r="1040" spans="1:12">
      <c r="A1040" s="93">
        <v>9</v>
      </c>
      <c r="B1040" s="75" t="s">
        <v>5</v>
      </c>
      <c r="C1040" s="73"/>
      <c r="D1040" s="73"/>
      <c r="E1040" s="73"/>
      <c r="F1040" s="73">
        <f t="shared" si="89"/>
        <v>29.4</v>
      </c>
      <c r="G1040" s="73"/>
      <c r="H1040" s="73"/>
      <c r="I1040" s="73"/>
      <c r="J1040" s="73">
        <v>29.4</v>
      </c>
      <c r="L1040">
        <f t="shared" si="88"/>
        <v>29.4</v>
      </c>
    </row>
    <row r="1041" spans="1:12">
      <c r="A1041" s="93">
        <v>10</v>
      </c>
      <c r="B1041" s="75" t="s">
        <v>48</v>
      </c>
      <c r="C1041" s="73"/>
      <c r="D1041" s="73"/>
      <c r="E1041" s="73"/>
      <c r="F1041" s="73">
        <f t="shared" si="89"/>
        <v>29.4</v>
      </c>
      <c r="G1041" s="73"/>
      <c r="H1041" s="73"/>
      <c r="I1041" s="73"/>
      <c r="J1041" s="73">
        <v>29.4</v>
      </c>
      <c r="L1041">
        <f t="shared" si="88"/>
        <v>29.4</v>
      </c>
    </row>
    <row r="1042" spans="1:12">
      <c r="A1042" s="93">
        <v>11</v>
      </c>
      <c r="B1042" s="75" t="s">
        <v>48</v>
      </c>
      <c r="C1042" s="73"/>
      <c r="D1042" s="73"/>
      <c r="E1042" s="73"/>
      <c r="F1042" s="73">
        <f t="shared" si="89"/>
        <v>29.4</v>
      </c>
      <c r="G1042" s="73"/>
      <c r="H1042" s="73"/>
      <c r="I1042" s="73"/>
      <c r="J1042" s="73">
        <v>29.4</v>
      </c>
      <c r="L1042">
        <f t="shared" si="88"/>
        <v>29.4</v>
      </c>
    </row>
    <row r="1043" spans="1:12">
      <c r="A1043" s="93">
        <v>12</v>
      </c>
      <c r="B1043" s="75" t="s">
        <v>883</v>
      </c>
      <c r="C1043" s="73"/>
      <c r="D1043" s="73"/>
      <c r="E1043" s="73"/>
      <c r="F1043" s="73">
        <f t="shared" si="89"/>
        <v>29.4</v>
      </c>
      <c r="G1043" s="73"/>
      <c r="H1043" s="73"/>
      <c r="I1043" s="73"/>
      <c r="J1043" s="73">
        <v>29.4</v>
      </c>
      <c r="L1043">
        <f t="shared" si="88"/>
        <v>29.4</v>
      </c>
    </row>
    <row r="1044" spans="1:12">
      <c r="A1044" s="93">
        <v>13</v>
      </c>
      <c r="B1044" s="75" t="s">
        <v>104</v>
      </c>
      <c r="C1044" s="73"/>
      <c r="D1044" s="73"/>
      <c r="E1044" s="73"/>
      <c r="F1044" s="73"/>
      <c r="G1044" s="136">
        <f>J1044</f>
        <v>6.6</v>
      </c>
      <c r="H1044" s="73"/>
      <c r="I1044" s="73"/>
      <c r="J1044" s="73">
        <v>6.6</v>
      </c>
    </row>
    <row r="1045" spans="1:12">
      <c r="A1045" s="93">
        <v>14</v>
      </c>
      <c r="B1045" s="75" t="s">
        <v>486</v>
      </c>
      <c r="C1045" s="73"/>
      <c r="D1045" s="73"/>
      <c r="E1045" s="73"/>
      <c r="F1045" s="73"/>
      <c r="G1045" s="136">
        <f>J1045</f>
        <v>19.100000000000001</v>
      </c>
      <c r="H1045" s="73"/>
      <c r="I1045" s="73"/>
      <c r="J1045" s="73">
        <v>19.100000000000001</v>
      </c>
    </row>
    <row r="1046" spans="1:12">
      <c r="A1046" s="93">
        <v>15</v>
      </c>
      <c r="B1046" s="75" t="s">
        <v>584</v>
      </c>
      <c r="C1046" s="73"/>
      <c r="D1046" s="73"/>
      <c r="E1046" s="73"/>
      <c r="F1046" s="73">
        <f t="shared" ref="F1046:F1051" si="90">J1046</f>
        <v>14.2</v>
      </c>
      <c r="G1046" s="73"/>
      <c r="H1046" s="73"/>
      <c r="I1046" s="73"/>
      <c r="J1046" s="73">
        <v>14.2</v>
      </c>
    </row>
    <row r="1047" spans="1:12">
      <c r="A1047" s="93">
        <v>16</v>
      </c>
      <c r="B1047" s="75" t="s">
        <v>862</v>
      </c>
      <c r="C1047" s="73"/>
      <c r="D1047" s="73"/>
      <c r="E1047" s="73"/>
      <c r="F1047" s="73">
        <f t="shared" si="90"/>
        <v>14.3</v>
      </c>
      <c r="G1047" s="73"/>
      <c r="H1047" s="73"/>
      <c r="I1047" s="73"/>
      <c r="J1047" s="73">
        <v>14.3</v>
      </c>
    </row>
    <row r="1048" spans="1:12">
      <c r="A1048" s="93">
        <v>17</v>
      </c>
      <c r="B1048" s="75" t="s">
        <v>862</v>
      </c>
      <c r="C1048" s="73"/>
      <c r="D1048" s="73"/>
      <c r="E1048" s="73"/>
      <c r="F1048" s="73">
        <f t="shared" si="90"/>
        <v>9.5</v>
      </c>
      <c r="G1048" s="73"/>
      <c r="H1048" s="73"/>
      <c r="I1048" s="73"/>
      <c r="J1048" s="73">
        <v>9.5</v>
      </c>
    </row>
    <row r="1049" spans="1:12">
      <c r="A1049" s="93">
        <v>18</v>
      </c>
      <c r="B1049" s="75" t="s">
        <v>862</v>
      </c>
      <c r="C1049" s="73"/>
      <c r="D1049" s="73"/>
      <c r="E1049" s="73"/>
      <c r="F1049" s="73">
        <f t="shared" si="90"/>
        <v>6.7</v>
      </c>
      <c r="G1049" s="73"/>
      <c r="H1049" s="73"/>
      <c r="I1049" s="73"/>
      <c r="J1049" s="73">
        <v>6.7</v>
      </c>
    </row>
    <row r="1050" spans="1:12">
      <c r="A1050" s="93">
        <v>19</v>
      </c>
      <c r="B1050" s="75" t="s">
        <v>884</v>
      </c>
      <c r="C1050" s="73"/>
      <c r="D1050" s="73"/>
      <c r="E1050" s="73"/>
      <c r="F1050" s="101">
        <f t="shared" si="90"/>
        <v>34.1</v>
      </c>
      <c r="G1050" s="73"/>
      <c r="H1050" s="73"/>
      <c r="I1050" s="73"/>
      <c r="J1050" s="73">
        <v>34.1</v>
      </c>
      <c r="L1050">
        <f>J1050</f>
        <v>34.1</v>
      </c>
    </row>
    <row r="1051" spans="1:12">
      <c r="A1051" s="93">
        <v>20</v>
      </c>
      <c r="B1051" s="75" t="s">
        <v>885</v>
      </c>
      <c r="C1051" s="73"/>
      <c r="D1051" s="73"/>
      <c r="E1051" s="73"/>
      <c r="F1051" s="73">
        <f t="shared" si="90"/>
        <v>5.4</v>
      </c>
      <c r="G1051" s="73"/>
      <c r="H1051" s="73"/>
      <c r="I1051" s="73"/>
      <c r="J1051" s="73">
        <v>5.4</v>
      </c>
    </row>
    <row r="1052" spans="1:12">
      <c r="A1052" s="93">
        <v>21</v>
      </c>
      <c r="B1052" s="75" t="s">
        <v>486</v>
      </c>
      <c r="C1052" s="73"/>
      <c r="D1052" s="73"/>
      <c r="E1052" s="73"/>
      <c r="F1052" s="73"/>
      <c r="G1052" s="136">
        <f>J1052</f>
        <v>2.9</v>
      </c>
      <c r="H1052" s="73"/>
      <c r="I1052" s="73"/>
      <c r="J1052" s="73">
        <v>2.9</v>
      </c>
    </row>
    <row r="1053" spans="1:12">
      <c r="A1053" s="93">
        <v>22</v>
      </c>
      <c r="B1053" s="75" t="s">
        <v>516</v>
      </c>
      <c r="C1053" s="73"/>
      <c r="D1053" s="73"/>
      <c r="E1053" s="73"/>
      <c r="F1053" s="73"/>
      <c r="G1053" s="73"/>
      <c r="H1053" s="73"/>
      <c r="I1053" s="73">
        <f>J1053</f>
        <v>13</v>
      </c>
      <c r="J1053" s="73">
        <v>13</v>
      </c>
    </row>
    <row r="1054" spans="1:12">
      <c r="A1054" s="93">
        <v>23</v>
      </c>
      <c r="B1054" s="75" t="s">
        <v>886</v>
      </c>
      <c r="C1054" s="73"/>
      <c r="D1054" s="73"/>
      <c r="E1054" s="73"/>
      <c r="F1054" s="73"/>
      <c r="G1054" s="101">
        <f>J1054</f>
        <v>11.3</v>
      </c>
      <c r="H1054" s="73"/>
      <c r="I1054" s="73"/>
      <c r="J1054" s="73">
        <v>11.3</v>
      </c>
      <c r="L1054">
        <f>J1054</f>
        <v>11.3</v>
      </c>
    </row>
    <row r="1055" spans="1:12">
      <c r="A1055" s="93">
        <v>24</v>
      </c>
      <c r="B1055" s="75" t="s">
        <v>5</v>
      </c>
      <c r="C1055" s="73"/>
      <c r="D1055" s="73"/>
      <c r="E1055" s="73"/>
      <c r="F1055" s="73">
        <f>J1055</f>
        <v>11.3</v>
      </c>
      <c r="G1055" s="73"/>
      <c r="H1055" s="73"/>
      <c r="I1055" s="73"/>
      <c r="J1055" s="73">
        <v>11.3</v>
      </c>
      <c r="L1055">
        <f>J1055</f>
        <v>11.3</v>
      </c>
    </row>
    <row r="1056" spans="1:12">
      <c r="A1056" s="93">
        <v>25</v>
      </c>
      <c r="B1056" s="75" t="s">
        <v>48</v>
      </c>
      <c r="C1056" s="73"/>
      <c r="D1056" s="73"/>
      <c r="E1056" s="73"/>
      <c r="F1056" s="73">
        <f>J1056</f>
        <v>11.3</v>
      </c>
      <c r="G1056" s="73"/>
      <c r="H1056" s="73"/>
      <c r="I1056" s="73"/>
      <c r="J1056" s="73">
        <v>11.3</v>
      </c>
      <c r="L1056">
        <f>J1056</f>
        <v>11.3</v>
      </c>
    </row>
    <row r="1057" spans="1:12">
      <c r="A1057" s="93">
        <v>26</v>
      </c>
      <c r="B1057" s="75" t="s">
        <v>887</v>
      </c>
      <c r="C1057" s="73"/>
      <c r="D1057" s="73"/>
      <c r="E1057" s="73"/>
      <c r="F1057" s="73"/>
      <c r="G1057" s="73">
        <f>J1057</f>
        <v>11.4</v>
      </c>
      <c r="H1057" s="73"/>
      <c r="I1057" s="73"/>
      <c r="J1057" s="73">
        <v>11.4</v>
      </c>
      <c r="L1057">
        <f>J1057</f>
        <v>11.4</v>
      </c>
    </row>
    <row r="1058" spans="1:12">
      <c r="A1058" s="93">
        <v>27</v>
      </c>
      <c r="B1058" s="75" t="s">
        <v>18</v>
      </c>
      <c r="C1058" s="73"/>
      <c r="D1058" s="73"/>
      <c r="E1058" s="73"/>
      <c r="F1058" s="73">
        <f>J1058</f>
        <v>105</v>
      </c>
      <c r="G1058" s="73"/>
      <c r="H1058" s="73"/>
      <c r="I1058" s="73"/>
      <c r="J1058" s="73">
        <v>105</v>
      </c>
      <c r="L1058">
        <f>J1058</f>
        <v>105</v>
      </c>
    </row>
    <row r="1059" spans="1:12">
      <c r="A1059" s="120"/>
      <c r="B1059" s="121" t="s">
        <v>913</v>
      </c>
      <c r="C1059" s="112"/>
      <c r="D1059" s="122"/>
      <c r="E1059" s="122">
        <f>SUM(E1032:E1058)</f>
        <v>13.7</v>
      </c>
      <c r="F1059" s="122">
        <f>SUM(F1032:F1058)</f>
        <v>415.1</v>
      </c>
      <c r="G1059" s="122">
        <f>SUM(G1032:G1058)</f>
        <v>66.2</v>
      </c>
      <c r="H1059" s="122">
        <f>SUM(H1032:H1058)</f>
        <v>0</v>
      </c>
      <c r="I1059" s="122">
        <f>SUM(I1032:I1058)</f>
        <v>13</v>
      </c>
      <c r="J1059" s="122"/>
    </row>
    <row r="1060" spans="1:12">
      <c r="A1060" s="185" t="s">
        <v>1091</v>
      </c>
      <c r="B1060" s="185"/>
      <c r="C1060" s="185"/>
      <c r="D1060" s="185"/>
      <c r="E1060" s="185"/>
      <c r="F1060" s="185"/>
      <c r="G1060" s="185"/>
      <c r="H1060" s="96"/>
      <c r="I1060" s="96"/>
      <c r="J1060" s="94">
        <f>SUM(J1032:J1059)</f>
        <v>508</v>
      </c>
    </row>
    <row r="1062" spans="1:12">
      <c r="A1062" t="s">
        <v>1092</v>
      </c>
    </row>
    <row r="1064" spans="1:12">
      <c r="A1064" s="93" t="s">
        <v>303</v>
      </c>
      <c r="B1064" s="94" t="s">
        <v>304</v>
      </c>
      <c r="C1064" s="95" t="s">
        <v>1023</v>
      </c>
      <c r="D1064" s="94" t="s">
        <v>1024</v>
      </c>
      <c r="E1064" s="94" t="s">
        <v>1025</v>
      </c>
      <c r="F1064" s="94" t="s">
        <v>1026</v>
      </c>
      <c r="G1064" s="94" t="s">
        <v>1027</v>
      </c>
      <c r="H1064" s="94" t="s">
        <v>1028</v>
      </c>
      <c r="I1064" s="94" t="s">
        <v>1029</v>
      </c>
      <c r="J1064" s="94" t="s">
        <v>941</v>
      </c>
    </row>
    <row r="1065" spans="1:12">
      <c r="A1065" s="103">
        <v>1</v>
      </c>
      <c r="B1065" s="69" t="s">
        <v>48</v>
      </c>
      <c r="C1065" s="97"/>
      <c r="D1065" s="97"/>
      <c r="E1065" s="97"/>
      <c r="F1065" s="97">
        <f>J1065</f>
        <v>14.9</v>
      </c>
      <c r="G1065" s="97"/>
      <c r="H1065" s="97"/>
      <c r="I1065" s="97"/>
      <c r="J1065" s="97">
        <v>14.9</v>
      </c>
      <c r="L1065">
        <f>J1065</f>
        <v>14.9</v>
      </c>
    </row>
    <row r="1066" spans="1:12">
      <c r="A1066" s="103">
        <v>2</v>
      </c>
      <c r="B1066" s="69" t="s">
        <v>85</v>
      </c>
      <c r="C1066" s="97"/>
      <c r="D1066" s="97"/>
      <c r="E1066" s="97"/>
      <c r="F1066" s="97">
        <f>J1066</f>
        <v>10.6</v>
      </c>
      <c r="G1066" s="97"/>
      <c r="H1066" s="97"/>
      <c r="I1066" s="97"/>
      <c r="J1066" s="97">
        <v>10.6</v>
      </c>
    </row>
    <row r="1067" spans="1:12">
      <c r="A1067" s="103">
        <v>3</v>
      </c>
      <c r="B1067" s="69" t="s">
        <v>862</v>
      </c>
      <c r="C1067" s="97"/>
      <c r="D1067" s="97"/>
      <c r="E1067" s="97"/>
      <c r="F1067" s="97">
        <f>J1067</f>
        <v>7.3</v>
      </c>
      <c r="G1067" s="97"/>
      <c r="H1067" s="97"/>
      <c r="I1067" s="97"/>
      <c r="J1067" s="97">
        <v>7.3</v>
      </c>
    </row>
    <row r="1068" spans="1:12">
      <c r="A1068" s="103">
        <v>4</v>
      </c>
      <c r="B1068" s="69" t="s">
        <v>862</v>
      </c>
      <c r="C1068" s="97"/>
      <c r="D1068" s="97"/>
      <c r="E1068" s="97"/>
      <c r="F1068" s="97">
        <f>J1068</f>
        <v>9</v>
      </c>
      <c r="G1068" s="97"/>
      <c r="H1068" s="97"/>
      <c r="I1068" s="97"/>
      <c r="J1068" s="97">
        <v>9</v>
      </c>
    </row>
    <row r="1069" spans="1:12">
      <c r="A1069" s="93">
        <v>5</v>
      </c>
      <c r="B1069" s="75" t="s">
        <v>74</v>
      </c>
      <c r="C1069" s="73"/>
      <c r="D1069" s="73"/>
      <c r="E1069" s="73">
        <f>J1069</f>
        <v>10.6</v>
      </c>
      <c r="F1069" s="73"/>
      <c r="G1069" s="73"/>
      <c r="H1069" s="73"/>
      <c r="I1069" s="73"/>
      <c r="J1069" s="73">
        <v>10.6</v>
      </c>
      <c r="L1069">
        <f t="shared" ref="L1069:L1077" si="91">J1069</f>
        <v>10.6</v>
      </c>
    </row>
    <row r="1070" spans="1:12">
      <c r="A1070" s="93">
        <v>6</v>
      </c>
      <c r="B1070" s="75" t="s">
        <v>48</v>
      </c>
      <c r="C1070" s="73"/>
      <c r="D1070" s="73"/>
      <c r="E1070" s="73"/>
      <c r="F1070" s="73">
        <f>J1070</f>
        <v>14.5</v>
      </c>
      <c r="G1070" s="73"/>
      <c r="H1070" s="73"/>
      <c r="I1070" s="73"/>
      <c r="J1070" s="73">
        <v>14.5</v>
      </c>
      <c r="L1070">
        <f t="shared" si="91"/>
        <v>14.5</v>
      </c>
    </row>
    <row r="1071" spans="1:12">
      <c r="A1071" s="93">
        <v>7</v>
      </c>
      <c r="B1071" s="75" t="s">
        <v>889</v>
      </c>
      <c r="C1071" s="73"/>
      <c r="D1071" s="73"/>
      <c r="E1071" s="73"/>
      <c r="F1071" s="73"/>
      <c r="G1071" s="101">
        <f>J1071</f>
        <v>14.3</v>
      </c>
      <c r="H1071" s="73"/>
      <c r="I1071" s="73"/>
      <c r="J1071" s="73">
        <v>14.3</v>
      </c>
      <c r="L1071">
        <f t="shared" si="91"/>
        <v>14.3</v>
      </c>
    </row>
    <row r="1072" spans="1:12">
      <c r="A1072" s="93">
        <v>8</v>
      </c>
      <c r="B1072" s="75" t="s">
        <v>48</v>
      </c>
      <c r="C1072" s="73"/>
      <c r="D1072" s="73"/>
      <c r="E1072" s="73"/>
      <c r="F1072" s="73">
        <f t="shared" ref="F1072:F1077" si="92">J1072</f>
        <v>29.3</v>
      </c>
      <c r="G1072" s="73"/>
      <c r="H1072" s="73"/>
      <c r="I1072" s="73"/>
      <c r="J1072" s="73">
        <v>29.3</v>
      </c>
      <c r="L1072">
        <f t="shared" si="91"/>
        <v>29.3</v>
      </c>
    </row>
    <row r="1073" spans="1:12">
      <c r="A1073" s="93">
        <v>9</v>
      </c>
      <c r="B1073" s="75" t="s">
        <v>5</v>
      </c>
      <c r="C1073" s="73"/>
      <c r="D1073" s="73"/>
      <c r="E1073" s="73"/>
      <c r="F1073" s="73">
        <f t="shared" si="92"/>
        <v>29.3</v>
      </c>
      <c r="G1073" s="73"/>
      <c r="H1073" s="73"/>
      <c r="I1073" s="73"/>
      <c r="J1073" s="73">
        <v>29.3</v>
      </c>
      <c r="L1073">
        <f t="shared" si="91"/>
        <v>29.3</v>
      </c>
    </row>
    <row r="1074" spans="1:12">
      <c r="A1074" s="93">
        <v>10</v>
      </c>
      <c r="B1074" s="75" t="s">
        <v>48</v>
      </c>
      <c r="C1074" s="73"/>
      <c r="D1074" s="73"/>
      <c r="E1074" s="73"/>
      <c r="F1074" s="73">
        <f t="shared" si="92"/>
        <v>29.3</v>
      </c>
      <c r="G1074" s="73"/>
      <c r="H1074" s="73"/>
      <c r="I1074" s="73"/>
      <c r="J1074" s="73">
        <v>29.3</v>
      </c>
      <c r="L1074">
        <f t="shared" si="91"/>
        <v>29.3</v>
      </c>
    </row>
    <row r="1075" spans="1:12">
      <c r="A1075" s="93">
        <v>11</v>
      </c>
      <c r="B1075" s="75" t="s">
        <v>48</v>
      </c>
      <c r="C1075" s="73"/>
      <c r="D1075" s="73"/>
      <c r="E1075" s="73"/>
      <c r="F1075" s="73">
        <f t="shared" si="92"/>
        <v>29.3</v>
      </c>
      <c r="G1075" s="73"/>
      <c r="H1075" s="73"/>
      <c r="I1075" s="73"/>
      <c r="J1075" s="73">
        <v>29.3</v>
      </c>
      <c r="L1075">
        <f t="shared" si="91"/>
        <v>29.3</v>
      </c>
    </row>
    <row r="1076" spans="1:12">
      <c r="A1076" s="93">
        <v>12</v>
      </c>
      <c r="B1076" s="75" t="s">
        <v>890</v>
      </c>
      <c r="C1076" s="73"/>
      <c r="D1076" s="73"/>
      <c r="E1076" s="73"/>
      <c r="F1076" s="73">
        <f t="shared" si="92"/>
        <v>29.3</v>
      </c>
      <c r="G1076" s="73"/>
      <c r="H1076" s="73"/>
      <c r="I1076" s="73"/>
      <c r="J1076" s="73">
        <v>29.3</v>
      </c>
      <c r="L1076">
        <f t="shared" si="91"/>
        <v>29.3</v>
      </c>
    </row>
    <row r="1077" spans="1:12">
      <c r="A1077" s="93">
        <v>13</v>
      </c>
      <c r="B1077" s="75" t="s">
        <v>18</v>
      </c>
      <c r="C1077" s="73"/>
      <c r="D1077" s="73"/>
      <c r="E1077" s="73"/>
      <c r="F1077" s="73">
        <f t="shared" si="92"/>
        <v>109.6</v>
      </c>
      <c r="G1077" s="73"/>
      <c r="H1077" s="73"/>
      <c r="I1077" s="73"/>
      <c r="J1077" s="73">
        <v>109.6</v>
      </c>
      <c r="L1077">
        <f t="shared" si="91"/>
        <v>109.6</v>
      </c>
    </row>
    <row r="1078" spans="1:12">
      <c r="A1078" s="93">
        <v>14</v>
      </c>
      <c r="B1078" s="75" t="s">
        <v>516</v>
      </c>
      <c r="C1078" s="73"/>
      <c r="D1078" s="73"/>
      <c r="E1078" s="73"/>
      <c r="F1078" s="73"/>
      <c r="G1078" s="73"/>
      <c r="H1078" s="73"/>
      <c r="I1078" s="73">
        <f>J1078</f>
        <v>13</v>
      </c>
      <c r="J1078" s="73">
        <v>13</v>
      </c>
    </row>
    <row r="1079" spans="1:12">
      <c r="A1079" s="93">
        <v>15</v>
      </c>
      <c r="B1079" s="75" t="s">
        <v>862</v>
      </c>
      <c r="C1079" s="73"/>
      <c r="D1079" s="73"/>
      <c r="E1079" s="73"/>
      <c r="F1079" s="73">
        <f>J1079</f>
        <v>23.7</v>
      </c>
      <c r="G1079" s="73"/>
      <c r="H1079" s="73"/>
      <c r="I1079" s="73"/>
      <c r="J1079" s="73">
        <v>23.7</v>
      </c>
    </row>
    <row r="1080" spans="1:12">
      <c r="A1080" s="93">
        <v>16</v>
      </c>
      <c r="B1080" s="75" t="s">
        <v>85</v>
      </c>
      <c r="C1080" s="73"/>
      <c r="D1080" s="73"/>
      <c r="E1080" s="73"/>
      <c r="F1080" s="73">
        <f>J1080</f>
        <v>6.5</v>
      </c>
      <c r="G1080" s="73"/>
      <c r="H1080" s="73"/>
      <c r="I1080" s="73"/>
      <c r="J1080" s="73">
        <v>6.5</v>
      </c>
    </row>
    <row r="1081" spans="1:12">
      <c r="A1081" s="93">
        <v>17</v>
      </c>
      <c r="B1081" s="75" t="s">
        <v>884</v>
      </c>
      <c r="C1081" s="73"/>
      <c r="D1081" s="73"/>
      <c r="E1081" s="73"/>
      <c r="F1081" s="73">
        <f>J1081</f>
        <v>32</v>
      </c>
      <c r="G1081" s="73"/>
      <c r="H1081" s="73"/>
      <c r="I1081" s="73"/>
      <c r="J1081" s="73">
        <v>32</v>
      </c>
      <c r="L1081">
        <f>J1081</f>
        <v>32</v>
      </c>
    </row>
    <row r="1082" spans="1:12">
      <c r="A1082" s="93">
        <v>18</v>
      </c>
      <c r="B1082" s="75" t="s">
        <v>891</v>
      </c>
      <c r="C1082" s="73"/>
      <c r="D1082" s="73"/>
      <c r="E1082" s="73"/>
      <c r="F1082" s="73">
        <f>J1082</f>
        <v>5.4</v>
      </c>
      <c r="G1082" s="73"/>
      <c r="H1082" s="73"/>
      <c r="I1082" s="73"/>
      <c r="J1082" s="73">
        <v>5.4</v>
      </c>
    </row>
    <row r="1083" spans="1:12">
      <c r="A1083" s="93">
        <v>19</v>
      </c>
      <c r="B1083" s="75" t="s">
        <v>516</v>
      </c>
      <c r="C1083" s="73"/>
      <c r="D1083" s="73"/>
      <c r="E1083" s="73"/>
      <c r="F1083" s="73"/>
      <c r="G1083" s="73"/>
      <c r="H1083" s="73"/>
      <c r="I1083" s="73">
        <f>J1083</f>
        <v>13</v>
      </c>
      <c r="J1083" s="73">
        <v>13</v>
      </c>
    </row>
    <row r="1084" spans="1:12">
      <c r="A1084" s="93">
        <v>20</v>
      </c>
      <c r="B1084" s="75" t="s">
        <v>892</v>
      </c>
      <c r="C1084" s="73"/>
      <c r="D1084" s="73"/>
      <c r="E1084" s="73"/>
      <c r="F1084" s="73"/>
      <c r="G1084" s="73">
        <f>J1084</f>
        <v>11.3</v>
      </c>
      <c r="H1084" s="73"/>
      <c r="I1084" s="73"/>
      <c r="J1084" s="73">
        <v>11.3</v>
      </c>
      <c r="L1084">
        <f>J1084</f>
        <v>11.3</v>
      </c>
    </row>
    <row r="1085" spans="1:12">
      <c r="A1085" s="93">
        <v>21</v>
      </c>
      <c r="B1085" s="75" t="s">
        <v>48</v>
      </c>
      <c r="C1085" s="73"/>
      <c r="D1085" s="73"/>
      <c r="E1085" s="73"/>
      <c r="F1085" s="73">
        <f>J1085</f>
        <v>11.3</v>
      </c>
      <c r="G1085" s="73"/>
      <c r="H1085" s="73"/>
      <c r="I1085" s="73"/>
      <c r="J1085" s="73">
        <v>11.3</v>
      </c>
      <c r="L1085">
        <f>J1085</f>
        <v>11.3</v>
      </c>
    </row>
    <row r="1086" spans="1:12">
      <c r="A1086" s="93">
        <v>22</v>
      </c>
      <c r="B1086" s="75" t="s">
        <v>48</v>
      </c>
      <c r="C1086" s="73"/>
      <c r="D1086" s="73"/>
      <c r="E1086" s="73"/>
      <c r="F1086" s="73">
        <f>J1086</f>
        <v>11.3</v>
      </c>
      <c r="G1086" s="73"/>
      <c r="H1086" s="73"/>
      <c r="I1086" s="73"/>
      <c r="J1086" s="73">
        <v>11.3</v>
      </c>
      <c r="L1086">
        <f>J1086</f>
        <v>11.3</v>
      </c>
    </row>
    <row r="1087" spans="1:12">
      <c r="A1087" s="93">
        <v>23</v>
      </c>
      <c r="B1087" s="75" t="s">
        <v>48</v>
      </c>
      <c r="C1087" s="73"/>
      <c r="D1087" s="73"/>
      <c r="E1087" s="73"/>
      <c r="F1087" s="73">
        <f>J1087</f>
        <v>11.3</v>
      </c>
      <c r="G1087" s="73"/>
      <c r="H1087" s="73"/>
      <c r="I1087" s="73"/>
      <c r="J1087" s="73">
        <v>11.3</v>
      </c>
      <c r="L1087">
        <f>J1087</f>
        <v>11.3</v>
      </c>
    </row>
    <row r="1088" spans="1:12">
      <c r="A1088" s="120"/>
      <c r="B1088" s="121" t="s">
        <v>913</v>
      </c>
      <c r="C1088" s="112"/>
      <c r="D1088" s="122"/>
      <c r="E1088" s="122">
        <f>SUM(E1065:E1087)</f>
        <v>10.6</v>
      </c>
      <c r="F1088" s="122">
        <f>SUM(F1065:F1087)</f>
        <v>413.9</v>
      </c>
      <c r="G1088" s="122">
        <f>SUM(G1065:G1087)</f>
        <v>25.6</v>
      </c>
      <c r="H1088" s="122">
        <f>SUM(H1065:H1087)</f>
        <v>0</v>
      </c>
      <c r="I1088" s="122">
        <f>SUM(I1065:I1087)</f>
        <v>26</v>
      </c>
      <c r="J1088" s="122"/>
    </row>
    <row r="1089" spans="1:12">
      <c r="A1089" s="185" t="s">
        <v>1093</v>
      </c>
      <c r="B1089" s="185"/>
      <c r="C1089" s="185"/>
      <c r="D1089" s="185"/>
      <c r="E1089" s="185"/>
      <c r="F1089" s="185"/>
      <c r="G1089" s="185"/>
      <c r="H1089" s="96"/>
      <c r="I1089" s="96"/>
      <c r="J1089" s="94">
        <f>SUM(J1065:J1088)</f>
        <v>476.10000000000008</v>
      </c>
    </row>
    <row r="1092" spans="1:12">
      <c r="A1092" t="s">
        <v>1094</v>
      </c>
    </row>
    <row r="1094" spans="1:12">
      <c r="A1094" s="93" t="s">
        <v>303</v>
      </c>
      <c r="B1094" s="94" t="s">
        <v>304</v>
      </c>
      <c r="C1094" s="95" t="s">
        <v>1023</v>
      </c>
      <c r="D1094" s="94" t="s">
        <v>1024</v>
      </c>
      <c r="E1094" s="94" t="s">
        <v>1025</v>
      </c>
      <c r="F1094" s="94" t="s">
        <v>1026</v>
      </c>
      <c r="G1094" s="94" t="s">
        <v>1027</v>
      </c>
      <c r="H1094" s="94" t="s">
        <v>1028</v>
      </c>
      <c r="I1094" s="94" t="s">
        <v>1029</v>
      </c>
      <c r="J1094" s="94" t="s">
        <v>941</v>
      </c>
    </row>
    <row r="1095" spans="1:12">
      <c r="A1095" s="103">
        <v>1</v>
      </c>
      <c r="B1095" s="69" t="s">
        <v>894</v>
      </c>
      <c r="C1095" s="97"/>
      <c r="D1095" s="97"/>
      <c r="E1095" s="97"/>
      <c r="F1095" s="97"/>
      <c r="G1095" s="98">
        <f t="shared" ref="G1095:G1103" si="93">J1095</f>
        <v>12.2</v>
      </c>
      <c r="H1095" s="97"/>
      <c r="I1095" s="97"/>
      <c r="J1095" s="97">
        <v>12.2</v>
      </c>
      <c r="L1095">
        <f t="shared" ref="L1095:L1101" si="94">J1095</f>
        <v>12.2</v>
      </c>
    </row>
    <row r="1096" spans="1:12">
      <c r="A1096" s="103">
        <v>2</v>
      </c>
      <c r="B1096" s="69" t="s">
        <v>895</v>
      </c>
      <c r="C1096" s="97"/>
      <c r="D1096" s="97"/>
      <c r="E1096" s="97"/>
      <c r="F1096" s="97"/>
      <c r="G1096" s="98">
        <f t="shared" si="93"/>
        <v>12.2</v>
      </c>
      <c r="H1096" s="97"/>
      <c r="I1096" s="97"/>
      <c r="J1096" s="97">
        <v>12.2</v>
      </c>
      <c r="L1096">
        <f t="shared" si="94"/>
        <v>12.2</v>
      </c>
    </row>
    <row r="1097" spans="1:12">
      <c r="A1097" s="103">
        <v>3</v>
      </c>
      <c r="B1097" s="69" t="s">
        <v>896</v>
      </c>
      <c r="C1097" s="97"/>
      <c r="D1097" s="97"/>
      <c r="E1097" s="97"/>
      <c r="F1097" s="97"/>
      <c r="G1097" s="98">
        <f t="shared" si="93"/>
        <v>12.9</v>
      </c>
      <c r="H1097" s="97"/>
      <c r="I1097" s="97"/>
      <c r="J1097" s="97">
        <v>12.9</v>
      </c>
      <c r="L1097">
        <f t="shared" si="94"/>
        <v>12.9</v>
      </c>
    </row>
    <row r="1098" spans="1:12">
      <c r="A1098" s="103">
        <v>4</v>
      </c>
      <c r="B1098" s="69" t="s">
        <v>44</v>
      </c>
      <c r="C1098" s="97"/>
      <c r="D1098" s="97"/>
      <c r="E1098" s="97"/>
      <c r="F1098" s="97"/>
      <c r="G1098" s="104">
        <f t="shared" si="93"/>
        <v>19.8</v>
      </c>
      <c r="H1098" s="97"/>
      <c r="I1098" s="97"/>
      <c r="J1098" s="97">
        <v>19.8</v>
      </c>
      <c r="L1098">
        <f t="shared" si="94"/>
        <v>19.8</v>
      </c>
    </row>
    <row r="1099" spans="1:12">
      <c r="A1099" s="103">
        <v>5</v>
      </c>
      <c r="B1099" s="75" t="s">
        <v>897</v>
      </c>
      <c r="C1099" s="73"/>
      <c r="D1099" s="73"/>
      <c r="E1099" s="73"/>
      <c r="F1099" s="73"/>
      <c r="G1099" s="101">
        <f t="shared" si="93"/>
        <v>12.9</v>
      </c>
      <c r="H1099" s="73"/>
      <c r="I1099" s="73"/>
      <c r="J1099" s="73">
        <v>12.9</v>
      </c>
      <c r="L1099">
        <f t="shared" si="94"/>
        <v>12.9</v>
      </c>
    </row>
    <row r="1100" spans="1:12">
      <c r="A1100" s="103">
        <v>6</v>
      </c>
      <c r="B1100" s="75" t="s">
        <v>898</v>
      </c>
      <c r="C1100" s="73"/>
      <c r="D1100" s="73"/>
      <c r="E1100" s="73"/>
      <c r="F1100" s="73"/>
      <c r="G1100" s="101">
        <f t="shared" si="93"/>
        <v>11.5</v>
      </c>
      <c r="H1100" s="73"/>
      <c r="I1100" s="73"/>
      <c r="J1100" s="73">
        <v>11.5</v>
      </c>
      <c r="L1100">
        <f t="shared" si="94"/>
        <v>11.5</v>
      </c>
    </row>
    <row r="1101" spans="1:12">
      <c r="A1101" s="103">
        <v>7</v>
      </c>
      <c r="B1101" s="75" t="s">
        <v>899</v>
      </c>
      <c r="C1101" s="73"/>
      <c r="D1101" s="73"/>
      <c r="E1101" s="73"/>
      <c r="F1101" s="73"/>
      <c r="G1101" s="101">
        <f t="shared" si="93"/>
        <v>11.5</v>
      </c>
      <c r="H1101" s="73"/>
      <c r="I1101" s="73"/>
      <c r="J1101" s="73">
        <v>11.5</v>
      </c>
      <c r="L1101">
        <f t="shared" si="94"/>
        <v>11.5</v>
      </c>
    </row>
    <row r="1102" spans="1:12">
      <c r="A1102" s="103">
        <v>8</v>
      </c>
      <c r="B1102" s="75" t="s">
        <v>900</v>
      </c>
      <c r="C1102" s="73"/>
      <c r="D1102" s="73"/>
      <c r="E1102" s="73"/>
      <c r="F1102" s="73"/>
      <c r="G1102" s="101">
        <f t="shared" si="93"/>
        <v>4.8</v>
      </c>
      <c r="H1102" s="73"/>
      <c r="I1102" s="73"/>
      <c r="J1102" s="73">
        <v>4.8</v>
      </c>
    </row>
    <row r="1103" spans="1:12">
      <c r="A1103" s="103">
        <v>9</v>
      </c>
      <c r="B1103" s="75" t="s">
        <v>900</v>
      </c>
      <c r="C1103" s="73"/>
      <c r="D1103" s="73"/>
      <c r="E1103" s="73"/>
      <c r="F1103" s="73"/>
      <c r="G1103" s="101">
        <f t="shared" si="93"/>
        <v>4.8</v>
      </c>
      <c r="H1103" s="73"/>
      <c r="I1103" s="73"/>
      <c r="J1103" s="73">
        <v>4.8</v>
      </c>
    </row>
    <row r="1104" spans="1:12">
      <c r="A1104" s="103">
        <v>10</v>
      </c>
      <c r="B1104" s="75" t="s">
        <v>61</v>
      </c>
      <c r="C1104" s="73"/>
      <c r="D1104" s="73"/>
      <c r="E1104" s="73"/>
      <c r="F1104" s="73">
        <f>J1104</f>
        <v>23.5</v>
      </c>
      <c r="G1104" s="73"/>
      <c r="H1104" s="73"/>
      <c r="I1104" s="73"/>
      <c r="J1104" s="73">
        <v>23.5</v>
      </c>
      <c r="L1104">
        <f t="shared" ref="L1104:L1110" si="95">J1104</f>
        <v>23.5</v>
      </c>
    </row>
    <row r="1105" spans="1:12">
      <c r="A1105" s="103">
        <v>11</v>
      </c>
      <c r="B1105" s="75" t="s">
        <v>899</v>
      </c>
      <c r="C1105" s="73"/>
      <c r="D1105" s="73"/>
      <c r="E1105" s="73"/>
      <c r="F1105" s="73">
        <f>J1105</f>
        <v>14.5</v>
      </c>
      <c r="G1105" s="73"/>
      <c r="H1105" s="73"/>
      <c r="I1105" s="73"/>
      <c r="J1105" s="73">
        <v>14.5</v>
      </c>
      <c r="L1105">
        <f t="shared" si="95"/>
        <v>14.5</v>
      </c>
    </row>
    <row r="1106" spans="1:12">
      <c r="A1106" s="103">
        <v>12</v>
      </c>
      <c r="B1106" s="75" t="s">
        <v>901</v>
      </c>
      <c r="C1106" s="73"/>
      <c r="D1106" s="73"/>
      <c r="E1106" s="73"/>
      <c r="F1106" s="101">
        <f>J1106</f>
        <v>22.2</v>
      </c>
      <c r="G1106" s="73"/>
      <c r="H1106" s="73"/>
      <c r="I1106" s="73"/>
      <c r="J1106" s="73">
        <v>22.2</v>
      </c>
      <c r="L1106">
        <f t="shared" si="95"/>
        <v>22.2</v>
      </c>
    </row>
    <row r="1107" spans="1:12">
      <c r="A1107" s="103">
        <v>13</v>
      </c>
      <c r="B1107" s="75" t="s">
        <v>902</v>
      </c>
      <c r="C1107" s="73"/>
      <c r="D1107" s="73"/>
      <c r="E1107" s="73"/>
      <c r="F1107" s="101">
        <f>J1107</f>
        <v>12.8</v>
      </c>
      <c r="G1107" s="73"/>
      <c r="H1107" s="73"/>
      <c r="I1107" s="73"/>
      <c r="J1107" s="73">
        <v>12.8</v>
      </c>
      <c r="L1107">
        <f t="shared" si="95"/>
        <v>12.8</v>
      </c>
    </row>
    <row r="1108" spans="1:12">
      <c r="A1108" s="103">
        <v>14</v>
      </c>
      <c r="B1108" s="75" t="s">
        <v>903</v>
      </c>
      <c r="C1108" s="73"/>
      <c r="D1108" s="73"/>
      <c r="E1108" s="73"/>
      <c r="F1108" s="73"/>
      <c r="G1108" s="101">
        <f>J1108</f>
        <v>10</v>
      </c>
      <c r="H1108" s="73"/>
      <c r="I1108" s="73"/>
      <c r="J1108" s="73">
        <v>10</v>
      </c>
      <c r="L1108">
        <f t="shared" si="95"/>
        <v>10</v>
      </c>
    </row>
    <row r="1109" spans="1:12">
      <c r="A1109" s="103">
        <v>15</v>
      </c>
      <c r="B1109" s="75" t="s">
        <v>899</v>
      </c>
      <c r="C1109" s="73"/>
      <c r="D1109" s="73"/>
      <c r="E1109" s="73"/>
      <c r="F1109" s="73"/>
      <c r="G1109" s="101">
        <f>J1109</f>
        <v>10.8</v>
      </c>
      <c r="H1109" s="73"/>
      <c r="I1109" s="73"/>
      <c r="J1109" s="73">
        <v>10.8</v>
      </c>
      <c r="L1109">
        <f t="shared" si="95"/>
        <v>10.8</v>
      </c>
    </row>
    <row r="1110" spans="1:12">
      <c r="A1110" s="103">
        <v>16</v>
      </c>
      <c r="B1110" s="75" t="s">
        <v>87</v>
      </c>
      <c r="C1110" s="73"/>
      <c r="D1110" s="73"/>
      <c r="E1110" s="73"/>
      <c r="F1110" s="73"/>
      <c r="G1110" s="101">
        <f>J1110</f>
        <v>67.2</v>
      </c>
      <c r="H1110" s="73"/>
      <c r="I1110" s="73"/>
      <c r="J1110" s="73">
        <v>67.2</v>
      </c>
      <c r="L1110">
        <f t="shared" si="95"/>
        <v>67.2</v>
      </c>
    </row>
    <row r="1111" spans="1:12">
      <c r="A1111" s="120"/>
      <c r="B1111" s="102" t="s">
        <v>913</v>
      </c>
      <c r="C1111" s="75"/>
      <c r="D1111" s="93"/>
      <c r="E1111" s="93"/>
      <c r="F1111" s="93">
        <f>SUM(F1095:F1110)</f>
        <v>73</v>
      </c>
      <c r="G1111" s="93">
        <f>SUM(G1095:G1110)</f>
        <v>190.6</v>
      </c>
      <c r="H1111" s="93">
        <f>SUM(H1095:H1110)</f>
        <v>0</v>
      </c>
      <c r="I1111" s="93">
        <f>SUM(I1095:I1110)</f>
        <v>0</v>
      </c>
      <c r="J1111" s="93"/>
    </row>
    <row r="1112" spans="1:12">
      <c r="A1112" s="185" t="s">
        <v>1095</v>
      </c>
      <c r="B1112" s="185"/>
      <c r="C1112" s="185"/>
      <c r="D1112" s="185"/>
      <c r="E1112" s="185"/>
      <c r="F1112" s="185"/>
      <c r="G1112" s="185"/>
      <c r="H1112" s="96"/>
      <c r="I1112" s="96"/>
      <c r="J1112" s="94">
        <f>SUM(J1095:J1111)</f>
        <v>263.60000000000002</v>
      </c>
    </row>
    <row r="1116" spans="1:12">
      <c r="A1116" t="s">
        <v>1096</v>
      </c>
    </row>
    <row r="1118" spans="1:12">
      <c r="A1118" t="s">
        <v>1097</v>
      </c>
    </row>
    <row r="1120" spans="1:12">
      <c r="A1120" s="93" t="s">
        <v>303</v>
      </c>
      <c r="B1120" s="94" t="s">
        <v>304</v>
      </c>
      <c r="C1120" s="95" t="s">
        <v>1023</v>
      </c>
      <c r="D1120" s="94" t="s">
        <v>1024</v>
      </c>
      <c r="E1120" s="94" t="s">
        <v>1025</v>
      </c>
      <c r="F1120" s="94" t="s">
        <v>1026</v>
      </c>
      <c r="G1120" s="94" t="s">
        <v>1027</v>
      </c>
      <c r="H1120" s="94" t="s">
        <v>1028</v>
      </c>
      <c r="I1120" s="94" t="s">
        <v>1029</v>
      </c>
      <c r="J1120" s="94" t="s">
        <v>941</v>
      </c>
    </row>
    <row r="1121" spans="1:10">
      <c r="A1121" s="103">
        <v>1</v>
      </c>
      <c r="B1121" s="69" t="s">
        <v>914</v>
      </c>
      <c r="C1121" s="97"/>
      <c r="D1121" s="97"/>
      <c r="E1121" s="97"/>
      <c r="F1121" s="97"/>
      <c r="G1121" s="104">
        <f t="shared" ref="G1121:G1129" si="96">J1121</f>
        <v>5.9</v>
      </c>
      <c r="H1121" s="97"/>
      <c r="I1121" s="97"/>
      <c r="J1121" s="97">
        <v>5.9</v>
      </c>
    </row>
    <row r="1122" spans="1:10">
      <c r="A1122" s="103">
        <v>2</v>
      </c>
      <c r="B1122" s="69" t="s">
        <v>915</v>
      </c>
      <c r="C1122" s="97"/>
      <c r="D1122" s="97"/>
      <c r="E1122" s="97"/>
      <c r="F1122" s="97"/>
      <c r="G1122" s="104">
        <f t="shared" si="96"/>
        <v>6</v>
      </c>
      <c r="H1122" s="97"/>
      <c r="I1122" s="97"/>
      <c r="J1122" s="97">
        <v>6</v>
      </c>
    </row>
    <row r="1123" spans="1:10">
      <c r="A1123" s="103">
        <v>3</v>
      </c>
      <c r="B1123" s="112" t="s">
        <v>916</v>
      </c>
      <c r="C1123" s="113"/>
      <c r="D1123" s="113"/>
      <c r="E1123" s="113"/>
      <c r="F1123" s="113"/>
      <c r="G1123" s="118">
        <f t="shared" si="96"/>
        <v>9.6</v>
      </c>
      <c r="H1123" s="113"/>
      <c r="I1123" s="113"/>
      <c r="J1123" s="113">
        <v>9.6</v>
      </c>
    </row>
    <row r="1124" spans="1:10">
      <c r="A1124" s="103">
        <v>4</v>
      </c>
      <c r="B1124" s="137" t="s">
        <v>917</v>
      </c>
      <c r="C1124" s="74"/>
      <c r="D1124" s="116"/>
      <c r="E1124" s="116"/>
      <c r="F1124" s="116"/>
      <c r="G1124" s="131">
        <f t="shared" si="96"/>
        <v>6.8</v>
      </c>
      <c r="H1124" s="116"/>
      <c r="I1124" s="116"/>
      <c r="J1124" s="116">
        <v>6.8</v>
      </c>
    </row>
    <row r="1125" spans="1:10">
      <c r="A1125" s="103">
        <v>5</v>
      </c>
      <c r="B1125" s="75" t="s">
        <v>918</v>
      </c>
      <c r="C1125" s="73"/>
      <c r="D1125" s="73"/>
      <c r="E1125" s="73"/>
      <c r="F1125" s="73"/>
      <c r="G1125" s="136">
        <f t="shared" si="96"/>
        <v>13.4</v>
      </c>
      <c r="H1125" s="73"/>
      <c r="I1125" s="73"/>
      <c r="J1125" s="73">
        <v>13.4</v>
      </c>
    </row>
    <row r="1126" spans="1:10">
      <c r="A1126" s="103">
        <v>6</v>
      </c>
      <c r="B1126" s="69" t="s">
        <v>919</v>
      </c>
      <c r="C1126" s="97"/>
      <c r="D1126" s="97"/>
      <c r="E1126" s="97"/>
      <c r="F1126" s="97"/>
      <c r="G1126" s="104">
        <f t="shared" si="96"/>
        <v>15.1</v>
      </c>
      <c r="H1126" s="97"/>
      <c r="I1126" s="97"/>
      <c r="J1126" s="97">
        <v>15.1</v>
      </c>
    </row>
    <row r="1127" spans="1:10">
      <c r="A1127" s="103">
        <v>7</v>
      </c>
      <c r="B1127" s="69" t="s">
        <v>920</v>
      </c>
      <c r="C1127" s="97"/>
      <c r="D1127" s="97"/>
      <c r="E1127" s="97"/>
      <c r="F1127" s="97"/>
      <c r="G1127" s="104">
        <f t="shared" si="96"/>
        <v>9.1</v>
      </c>
      <c r="H1127" s="97"/>
      <c r="I1127" s="97"/>
      <c r="J1127" s="97">
        <v>9.1</v>
      </c>
    </row>
    <row r="1128" spans="1:10">
      <c r="A1128" s="103">
        <v>8</v>
      </c>
      <c r="B1128" s="69" t="s">
        <v>921</v>
      </c>
      <c r="C1128" s="97"/>
      <c r="D1128" s="97"/>
      <c r="E1128" s="97"/>
      <c r="F1128" s="97"/>
      <c r="G1128" s="104">
        <f t="shared" si="96"/>
        <v>10.3</v>
      </c>
      <c r="H1128" s="97"/>
      <c r="I1128" s="97"/>
      <c r="J1128" s="97">
        <v>10.3</v>
      </c>
    </row>
    <row r="1129" spans="1:10">
      <c r="A1129" s="103">
        <v>9</v>
      </c>
      <c r="B1129" s="75" t="s">
        <v>922</v>
      </c>
      <c r="C1129" s="73"/>
      <c r="D1129" s="73"/>
      <c r="E1129" s="73"/>
      <c r="F1129" s="73"/>
      <c r="G1129" s="136">
        <f t="shared" si="96"/>
        <v>16.399999999999999</v>
      </c>
      <c r="H1129" s="73"/>
      <c r="I1129" s="73"/>
      <c r="J1129" s="73">
        <v>16.399999999999999</v>
      </c>
    </row>
    <row r="1130" spans="1:10">
      <c r="A1130" s="103">
        <v>10</v>
      </c>
      <c r="B1130" s="75" t="s">
        <v>923</v>
      </c>
      <c r="C1130" s="73"/>
      <c r="D1130" s="73"/>
      <c r="E1130" s="73"/>
      <c r="F1130" s="73"/>
      <c r="G1130" s="73"/>
      <c r="H1130" s="73">
        <f>J1130</f>
        <v>18</v>
      </c>
      <c r="I1130" s="73"/>
      <c r="J1130" s="73">
        <v>18</v>
      </c>
    </row>
    <row r="1131" spans="1:10">
      <c r="A1131" s="77"/>
      <c r="B1131" s="121" t="s">
        <v>913</v>
      </c>
      <c r="C1131" s="112"/>
      <c r="D1131" s="122"/>
      <c r="E1131" s="122"/>
      <c r="F1131" s="122">
        <f>SUM(F1121:F1128)</f>
        <v>0</v>
      </c>
      <c r="G1131" s="122">
        <f>SUM(G1121:G1130)</f>
        <v>92.6</v>
      </c>
      <c r="H1131" s="122">
        <f>SUM(H1121:H1130)</f>
        <v>18</v>
      </c>
      <c r="I1131" s="122">
        <f>SUM(I1121:I1128)</f>
        <v>0</v>
      </c>
      <c r="J1131" s="112"/>
    </row>
    <row r="1132" spans="1:10">
      <c r="A1132" s="183" t="s">
        <v>1098</v>
      </c>
      <c r="B1132" s="183"/>
      <c r="C1132" s="183"/>
      <c r="D1132" s="183"/>
      <c r="E1132" s="183"/>
      <c r="F1132" s="183"/>
      <c r="G1132" s="183"/>
      <c r="H1132" s="110"/>
      <c r="I1132" s="110"/>
      <c r="J1132" s="94">
        <f>SUM(J1121:J1131)</f>
        <v>110.6</v>
      </c>
    </row>
    <row r="1135" spans="1:10">
      <c r="A1135" t="s">
        <v>1099</v>
      </c>
    </row>
    <row r="1137" spans="1:12">
      <c r="A1137" s="93" t="s">
        <v>303</v>
      </c>
      <c r="B1137" s="94" t="s">
        <v>304</v>
      </c>
      <c r="C1137" s="95" t="s">
        <v>1023</v>
      </c>
      <c r="D1137" s="94" t="s">
        <v>1024</v>
      </c>
      <c r="E1137" s="94" t="s">
        <v>1025</v>
      </c>
      <c r="F1137" s="94" t="s">
        <v>1026</v>
      </c>
      <c r="G1137" s="94" t="s">
        <v>1027</v>
      </c>
      <c r="H1137" s="94" t="s">
        <v>1028</v>
      </c>
      <c r="I1137" s="94" t="s">
        <v>1029</v>
      </c>
      <c r="J1137" s="94" t="s">
        <v>941</v>
      </c>
    </row>
    <row r="1138" spans="1:12">
      <c r="A1138" s="103">
        <v>4</v>
      </c>
      <c r="B1138" s="137" t="s">
        <v>918</v>
      </c>
      <c r="C1138" s="74"/>
      <c r="D1138" s="116"/>
      <c r="E1138" s="116"/>
      <c r="F1138" s="116"/>
      <c r="G1138" s="131">
        <f t="shared" ref="G1138:G1146" si="97">J1138</f>
        <v>10.7</v>
      </c>
      <c r="H1138" s="116"/>
      <c r="I1138" s="116"/>
      <c r="J1138" s="116">
        <v>10.7</v>
      </c>
    </row>
    <row r="1139" spans="1:12">
      <c r="A1139" s="103">
        <v>5</v>
      </c>
      <c r="B1139" s="75" t="s">
        <v>922</v>
      </c>
      <c r="C1139" s="73"/>
      <c r="D1139" s="73"/>
      <c r="E1139" s="73"/>
      <c r="F1139" s="73"/>
      <c r="G1139" s="136">
        <f t="shared" si="97"/>
        <v>14.5</v>
      </c>
      <c r="H1139" s="73"/>
      <c r="I1139" s="73"/>
      <c r="J1139" s="73">
        <v>14.5</v>
      </c>
    </row>
    <row r="1140" spans="1:12">
      <c r="A1140" s="103">
        <v>6</v>
      </c>
      <c r="B1140" s="69" t="s">
        <v>927</v>
      </c>
      <c r="C1140" s="97"/>
      <c r="D1140" s="97"/>
      <c r="E1140" s="97"/>
      <c r="F1140" s="97"/>
      <c r="G1140" s="104">
        <f t="shared" si="97"/>
        <v>8.3000000000000007</v>
      </c>
      <c r="H1140" s="97"/>
      <c r="I1140" s="97"/>
      <c r="J1140" s="97">
        <v>8.3000000000000007</v>
      </c>
    </row>
    <row r="1141" spans="1:12">
      <c r="A1141" s="103">
        <v>7</v>
      </c>
      <c r="B1141" s="69" t="s">
        <v>928</v>
      </c>
      <c r="C1141" s="97"/>
      <c r="D1141" s="97"/>
      <c r="E1141" s="97"/>
      <c r="F1141" s="97"/>
      <c r="G1141" s="104">
        <f t="shared" si="97"/>
        <v>2.7</v>
      </c>
      <c r="H1141" s="97"/>
      <c r="I1141" s="97"/>
      <c r="J1141" s="97">
        <v>2.7</v>
      </c>
    </row>
    <row r="1142" spans="1:12">
      <c r="A1142" s="103">
        <v>8</v>
      </c>
      <c r="B1142" s="69" t="s">
        <v>929</v>
      </c>
      <c r="C1142" s="97"/>
      <c r="D1142" s="97"/>
      <c r="E1142" s="97"/>
      <c r="F1142" s="97"/>
      <c r="G1142" s="104">
        <f t="shared" si="97"/>
        <v>1.5</v>
      </c>
      <c r="H1142" s="97"/>
      <c r="I1142" s="97"/>
      <c r="J1142" s="97">
        <v>1.5</v>
      </c>
    </row>
    <row r="1143" spans="1:12">
      <c r="A1143" s="103">
        <v>9</v>
      </c>
      <c r="B1143" s="75" t="s">
        <v>930</v>
      </c>
      <c r="C1143" s="73"/>
      <c r="D1143" s="73"/>
      <c r="E1143" s="73"/>
      <c r="F1143" s="73"/>
      <c r="G1143" s="136">
        <f t="shared" si="97"/>
        <v>1.3</v>
      </c>
      <c r="H1143" s="73"/>
      <c r="I1143" s="73"/>
      <c r="J1143" s="73">
        <v>1.3</v>
      </c>
    </row>
    <row r="1144" spans="1:12">
      <c r="A1144" s="103">
        <v>10</v>
      </c>
      <c r="B1144" s="75" t="s">
        <v>931</v>
      </c>
      <c r="C1144" s="73"/>
      <c r="D1144" s="73"/>
      <c r="E1144" s="73"/>
      <c r="F1144" s="73"/>
      <c r="G1144" s="136">
        <f t="shared" si="97"/>
        <v>5.7</v>
      </c>
      <c r="H1144" s="73"/>
      <c r="I1144" s="73"/>
      <c r="J1144" s="73">
        <v>5.7</v>
      </c>
    </row>
    <row r="1145" spans="1:12">
      <c r="A1145" s="103">
        <v>11</v>
      </c>
      <c r="B1145" s="75" t="s">
        <v>932</v>
      </c>
      <c r="C1145" s="73"/>
      <c r="D1145" s="73"/>
      <c r="E1145" s="73"/>
      <c r="F1145" s="73"/>
      <c r="G1145" s="136">
        <f t="shared" si="97"/>
        <v>1.7</v>
      </c>
      <c r="H1145" s="73"/>
      <c r="I1145" s="73"/>
      <c r="J1145" s="73">
        <v>1.7</v>
      </c>
    </row>
    <row r="1146" spans="1:12">
      <c r="A1146" s="103">
        <v>12</v>
      </c>
      <c r="B1146" s="75" t="s">
        <v>933</v>
      </c>
      <c r="C1146" s="73"/>
      <c r="D1146" s="73"/>
      <c r="E1146" s="73"/>
      <c r="F1146" s="73"/>
      <c r="G1146" s="136">
        <f t="shared" si="97"/>
        <v>1.4</v>
      </c>
      <c r="H1146" s="73"/>
      <c r="I1146" s="73"/>
      <c r="J1146" s="73">
        <v>1.4</v>
      </c>
    </row>
    <row r="1147" spans="1:12">
      <c r="A1147" s="103">
        <v>13</v>
      </c>
      <c r="B1147" s="75" t="s">
        <v>934</v>
      </c>
      <c r="C1147" s="73"/>
      <c r="D1147" s="73"/>
      <c r="E1147" s="73"/>
      <c r="F1147" s="73"/>
      <c r="G1147" s="73"/>
      <c r="H1147" s="73">
        <f>J1147</f>
        <v>5.8</v>
      </c>
      <c r="I1147" s="73"/>
      <c r="J1147" s="73">
        <v>5.8</v>
      </c>
    </row>
    <row r="1148" spans="1:12">
      <c r="A1148" s="77"/>
      <c r="B1148" s="121" t="s">
        <v>913</v>
      </c>
      <c r="C1148" s="112"/>
      <c r="D1148" s="122"/>
      <c r="E1148" s="122"/>
      <c r="F1148" s="122">
        <f>SUM(F1138:F1142)</f>
        <v>0</v>
      </c>
      <c r="G1148" s="122">
        <f>SUM(G1138:G1147)</f>
        <v>47.800000000000004</v>
      </c>
      <c r="H1148" s="122">
        <f>SUM(H1138:H1147)</f>
        <v>5.8</v>
      </c>
      <c r="I1148" s="122">
        <f>SUM(I1138:I1147)</f>
        <v>0</v>
      </c>
      <c r="J1148" s="112"/>
    </row>
    <row r="1149" spans="1:12">
      <c r="A1149" s="183" t="s">
        <v>1100</v>
      </c>
      <c r="B1149" s="183"/>
      <c r="C1149" s="183"/>
      <c r="D1149" s="183"/>
      <c r="E1149" s="183"/>
      <c r="F1149" s="183"/>
      <c r="G1149" s="183"/>
      <c r="H1149" s="110"/>
      <c r="I1149" s="110"/>
      <c r="J1149" s="94">
        <f>SUM(J1138:J1148)</f>
        <v>53.6</v>
      </c>
    </row>
    <row r="1151" spans="1:12">
      <c r="L1151">
        <f>SUM(L63:L1150)</f>
        <v>10258.839999999991</v>
      </c>
    </row>
  </sheetData>
  <mergeCells count="47">
    <mergeCell ref="A1132:G1132"/>
    <mergeCell ref="A1149:G1149"/>
    <mergeCell ref="A1003:G1003"/>
    <mergeCell ref="A1027:G1027"/>
    <mergeCell ref="A1060:G1060"/>
    <mergeCell ref="A1089:G1089"/>
    <mergeCell ref="A1112:G1112"/>
    <mergeCell ref="A872:G872"/>
    <mergeCell ref="A898:G898"/>
    <mergeCell ref="A925:G925"/>
    <mergeCell ref="A940:G940"/>
    <mergeCell ref="A972:G972"/>
    <mergeCell ref="A728:G728"/>
    <mergeCell ref="A763:G763"/>
    <mergeCell ref="A789:G789"/>
    <mergeCell ref="A815:G815"/>
    <mergeCell ref="A844:G844"/>
    <mergeCell ref="A555:G555"/>
    <mergeCell ref="A625:G625"/>
    <mergeCell ref="A656:G656"/>
    <mergeCell ref="A674:G674"/>
    <mergeCell ref="A695:G695"/>
    <mergeCell ref="A347:G347"/>
    <mergeCell ref="A369:G369"/>
    <mergeCell ref="A419:G419"/>
    <mergeCell ref="A527:G527"/>
    <mergeCell ref="A491:G491"/>
    <mergeCell ref="A167:G167"/>
    <mergeCell ref="A211:G211"/>
    <mergeCell ref="A251:G251"/>
    <mergeCell ref="A302:G302"/>
    <mergeCell ref="A321:G321"/>
    <mergeCell ref="B42:B43"/>
    <mergeCell ref="A44:C44"/>
    <mergeCell ref="A45:C45"/>
    <mergeCell ref="A90:G90"/>
    <mergeCell ref="A124:G124"/>
    <mergeCell ref="B8:B18"/>
    <mergeCell ref="B19:B25"/>
    <mergeCell ref="B26:B28"/>
    <mergeCell ref="B29:B32"/>
    <mergeCell ref="B36:B41"/>
    <mergeCell ref="A6:A7"/>
    <mergeCell ref="B6:B7"/>
    <mergeCell ref="C6:C7"/>
    <mergeCell ref="D6:I6"/>
    <mergeCell ref="J6:J7"/>
  </mergeCells>
  <pageMargins left="0.70866141732283472" right="0.70866141732283472" top="0.74803149606299213" bottom="0.74803149606299213" header="0.51181102362204722" footer="0.51181102362204722"/>
  <pageSetup paperSize="9" scale="65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304"/>
  <sheetViews>
    <sheetView topLeftCell="A280" zoomScaleNormal="100" workbookViewId="0">
      <selection activeCell="G219" sqref="G219"/>
    </sheetView>
  </sheetViews>
  <sheetFormatPr defaultRowHeight="14.25"/>
  <cols>
    <col min="1" max="1" width="9.25" style="1"/>
    <col min="2" max="2" width="9.25" style="2"/>
    <col min="3" max="3" width="43.5" style="1"/>
    <col min="4" max="1025" width="9.25" style="1"/>
  </cols>
  <sheetData>
    <row r="1" spans="2:6">
      <c r="B1"/>
      <c r="C1"/>
      <c r="D1"/>
      <c r="E1"/>
      <c r="F1"/>
    </row>
    <row r="2" spans="2:6">
      <c r="B2"/>
      <c r="C2" s="22" t="s">
        <v>398</v>
      </c>
      <c r="D2"/>
      <c r="E2"/>
      <c r="F2"/>
    </row>
    <row r="3" spans="2:6">
      <c r="B3" s="23" t="s">
        <v>399</v>
      </c>
      <c r="C3" s="24" t="s">
        <v>400</v>
      </c>
      <c r="D3" s="24">
        <v>15.56</v>
      </c>
      <c r="E3"/>
      <c r="F3"/>
    </row>
    <row r="4" spans="2:6">
      <c r="B4" s="23" t="s">
        <v>401</v>
      </c>
      <c r="C4" s="24" t="s">
        <v>402</v>
      </c>
      <c r="D4" s="24">
        <v>4.8899999999999997</v>
      </c>
      <c r="E4"/>
      <c r="F4"/>
    </row>
    <row r="5" spans="2:6">
      <c r="B5" s="23" t="s">
        <v>403</v>
      </c>
      <c r="C5" s="24" t="s">
        <v>404</v>
      </c>
      <c r="D5" s="24">
        <v>2.89</v>
      </c>
      <c r="E5"/>
      <c r="F5"/>
    </row>
    <row r="6" spans="2:6">
      <c r="B6" s="23" t="s">
        <v>405</v>
      </c>
      <c r="C6" s="24" t="s">
        <v>406</v>
      </c>
      <c r="D6" s="24">
        <v>22.35</v>
      </c>
      <c r="E6"/>
      <c r="F6"/>
    </row>
    <row r="7" spans="2:6">
      <c r="B7" s="23" t="s">
        <v>407</v>
      </c>
      <c r="C7" s="24" t="s">
        <v>408</v>
      </c>
      <c r="D7" s="24">
        <v>13.09</v>
      </c>
      <c r="E7"/>
      <c r="F7"/>
    </row>
    <row r="8" spans="2:6">
      <c r="B8" s="23" t="s">
        <v>409</v>
      </c>
      <c r="C8" s="24" t="s">
        <v>410</v>
      </c>
      <c r="D8" s="24">
        <v>8.1300000000000008</v>
      </c>
      <c r="E8"/>
      <c r="F8"/>
    </row>
    <row r="9" spans="2:6">
      <c r="B9" s="23" t="s">
        <v>411</v>
      </c>
      <c r="C9" s="24" t="s">
        <v>412</v>
      </c>
      <c r="D9" s="24">
        <v>6.37</v>
      </c>
      <c r="E9"/>
      <c r="F9"/>
    </row>
    <row r="10" spans="2:6">
      <c r="B10" s="23" t="s">
        <v>413</v>
      </c>
      <c r="C10" s="24" t="s">
        <v>414</v>
      </c>
      <c r="D10" s="24">
        <v>2.65</v>
      </c>
      <c r="E10"/>
      <c r="F10"/>
    </row>
    <row r="11" spans="2:6">
      <c r="B11" s="23" t="s">
        <v>415</v>
      </c>
      <c r="C11" s="24" t="s">
        <v>416</v>
      </c>
      <c r="D11" s="24">
        <v>10.92</v>
      </c>
      <c r="E11"/>
      <c r="F11"/>
    </row>
    <row r="12" spans="2:6">
      <c r="B12" s="23" t="s">
        <v>417</v>
      </c>
      <c r="C12" s="24" t="s">
        <v>418</v>
      </c>
      <c r="D12" s="24">
        <v>7.71</v>
      </c>
      <c r="E12"/>
      <c r="F12"/>
    </row>
    <row r="13" spans="2:6">
      <c r="B13" s="23" t="s">
        <v>419</v>
      </c>
      <c r="C13" s="24" t="s">
        <v>420</v>
      </c>
      <c r="D13" s="24">
        <v>5.93</v>
      </c>
      <c r="E13"/>
      <c r="F13"/>
    </row>
    <row r="14" spans="2:6">
      <c r="B14" s="25" t="s">
        <v>421</v>
      </c>
      <c r="C14" s="26" t="s">
        <v>422</v>
      </c>
      <c r="D14" s="26">
        <v>31.88</v>
      </c>
      <c r="E14" s="27" t="s">
        <v>423</v>
      </c>
      <c r="F14"/>
    </row>
    <row r="15" spans="2:6">
      <c r="B15" s="25" t="s">
        <v>424</v>
      </c>
      <c r="C15" s="26" t="s">
        <v>425</v>
      </c>
      <c r="D15" s="26">
        <v>7.9</v>
      </c>
      <c r="E15" s="27" t="s">
        <v>423</v>
      </c>
      <c r="F15"/>
    </row>
    <row r="16" spans="2:6">
      <c r="B16" s="25" t="s">
        <v>426</v>
      </c>
      <c r="C16" s="26" t="s">
        <v>427</v>
      </c>
      <c r="D16" s="26">
        <v>7.82</v>
      </c>
      <c r="E16" s="27" t="s">
        <v>423</v>
      </c>
      <c r="F16"/>
    </row>
    <row r="17" spans="2:6">
      <c r="B17" s="25" t="s">
        <v>428</v>
      </c>
      <c r="C17" s="26" t="s">
        <v>85</v>
      </c>
      <c r="D17" s="26">
        <v>3.37</v>
      </c>
      <c r="E17" s="27" t="s">
        <v>423</v>
      </c>
      <c r="F17"/>
    </row>
    <row r="18" spans="2:6">
      <c r="B18" s="25" t="s">
        <v>429</v>
      </c>
      <c r="C18" s="26" t="s">
        <v>430</v>
      </c>
      <c r="D18" s="26">
        <v>2.12</v>
      </c>
      <c r="E18" s="27" t="s">
        <v>423</v>
      </c>
      <c r="F18"/>
    </row>
    <row r="19" spans="2:6">
      <c r="B19" s="25" t="s">
        <v>431</v>
      </c>
      <c r="C19" s="26" t="s">
        <v>35</v>
      </c>
      <c r="D19" s="26">
        <v>4.0199999999999996</v>
      </c>
      <c r="E19" s="27" t="s">
        <v>423</v>
      </c>
      <c r="F19" s="27">
        <f>D14+D15+D16+D17+D18+D19</f>
        <v>57.11</v>
      </c>
    </row>
    <row r="20" spans="2:6">
      <c r="B20" s="23" t="s">
        <v>432</v>
      </c>
      <c r="C20" s="24" t="s">
        <v>410</v>
      </c>
      <c r="D20" s="24">
        <v>8.61</v>
      </c>
      <c r="F20"/>
    </row>
    <row r="21" spans="2:6">
      <c r="B21" s="23" t="s">
        <v>433</v>
      </c>
      <c r="C21" s="24" t="s">
        <v>434</v>
      </c>
      <c r="D21" s="24">
        <v>9.8699999999999992</v>
      </c>
      <c r="F21"/>
    </row>
    <row r="22" spans="2:6">
      <c r="B22" s="23" t="s">
        <v>435</v>
      </c>
      <c r="C22" s="24" t="s">
        <v>408</v>
      </c>
      <c r="D22" s="24">
        <v>14.02</v>
      </c>
      <c r="F22"/>
    </row>
    <row r="23" spans="2:6">
      <c r="B23" s="23" t="s">
        <v>436</v>
      </c>
      <c r="C23" s="24" t="s">
        <v>430</v>
      </c>
      <c r="D23" s="24">
        <v>2.2000000000000002</v>
      </c>
      <c r="F23"/>
    </row>
    <row r="24" spans="2:6">
      <c r="B24" s="23" t="s">
        <v>437</v>
      </c>
      <c r="C24" s="24" t="s">
        <v>438</v>
      </c>
      <c r="D24" s="24">
        <v>7.9</v>
      </c>
      <c r="F24"/>
    </row>
    <row r="25" spans="2:6">
      <c r="B25" s="23" t="s">
        <v>439</v>
      </c>
      <c r="C25" s="24" t="s">
        <v>440</v>
      </c>
      <c r="D25" s="24">
        <v>13.89</v>
      </c>
      <c r="F25"/>
    </row>
    <row r="26" spans="2:6">
      <c r="B26" s="23" t="s">
        <v>441</v>
      </c>
      <c r="C26" s="24" t="s">
        <v>422</v>
      </c>
      <c r="D26" s="24">
        <v>27.5</v>
      </c>
      <c r="F26"/>
    </row>
    <row r="27" spans="2:6">
      <c r="B27" s="23" t="s">
        <v>442</v>
      </c>
      <c r="C27" s="24" t="s">
        <v>76</v>
      </c>
      <c r="D27" s="24">
        <v>7.9</v>
      </c>
      <c r="F27"/>
    </row>
    <row r="28" spans="2:6">
      <c r="B28" s="23" t="s">
        <v>443</v>
      </c>
      <c r="C28" s="24" t="s">
        <v>35</v>
      </c>
      <c r="D28" s="24">
        <v>3.74</v>
      </c>
      <c r="F28"/>
    </row>
    <row r="29" spans="2:6">
      <c r="B29" s="23" t="s">
        <v>444</v>
      </c>
      <c r="C29" s="24" t="s">
        <v>430</v>
      </c>
      <c r="D29" s="24">
        <v>2.42</v>
      </c>
      <c r="F29"/>
    </row>
    <row r="30" spans="2:6">
      <c r="B30" s="23" t="s">
        <v>445</v>
      </c>
      <c r="C30" s="24" t="s">
        <v>422</v>
      </c>
      <c r="D30" s="24">
        <v>26.15</v>
      </c>
      <c r="F30"/>
    </row>
    <row r="31" spans="2:6">
      <c r="B31" s="23" t="s">
        <v>446</v>
      </c>
      <c r="C31" s="24" t="s">
        <v>412</v>
      </c>
      <c r="D31" s="24">
        <v>9.5299999999999994</v>
      </c>
      <c r="F31"/>
    </row>
    <row r="32" spans="2:6">
      <c r="B32" s="23" t="s">
        <v>447</v>
      </c>
      <c r="C32" s="24" t="s">
        <v>414</v>
      </c>
      <c r="D32" s="24">
        <v>5.0999999999999996</v>
      </c>
      <c r="F32"/>
    </row>
    <row r="33" spans="2:6">
      <c r="B33" s="23" t="s">
        <v>448</v>
      </c>
      <c r="C33" s="24" t="s">
        <v>449</v>
      </c>
      <c r="D33" s="24">
        <v>2.79</v>
      </c>
      <c r="F33"/>
    </row>
    <row r="34" spans="2:6">
      <c r="B34" s="23" t="s">
        <v>450</v>
      </c>
      <c r="C34" s="24" t="s">
        <v>87</v>
      </c>
      <c r="D34" s="24">
        <v>91.51</v>
      </c>
      <c r="F34"/>
    </row>
    <row r="35" spans="2:6">
      <c r="B35" s="23" t="s">
        <v>451</v>
      </c>
      <c r="C35" s="24" t="s">
        <v>452</v>
      </c>
      <c r="D35" s="24">
        <v>5.16</v>
      </c>
      <c r="F35"/>
    </row>
    <row r="36" spans="2:6">
      <c r="B36" s="23" t="s">
        <v>453</v>
      </c>
      <c r="C36" s="24" t="s">
        <v>454</v>
      </c>
      <c r="D36" s="24">
        <v>4.7699999999999996</v>
      </c>
      <c r="F36"/>
    </row>
    <row r="37" spans="2:6">
      <c r="B37" s="23" t="s">
        <v>455</v>
      </c>
      <c r="C37" s="24" t="s">
        <v>456</v>
      </c>
      <c r="D37" s="24">
        <v>2.89</v>
      </c>
      <c r="F37"/>
    </row>
    <row r="38" spans="2:6">
      <c r="B38" s="23" t="s">
        <v>457</v>
      </c>
      <c r="C38" s="24" t="s">
        <v>458</v>
      </c>
      <c r="D38" s="24">
        <v>25.07</v>
      </c>
      <c r="F38"/>
    </row>
    <row r="39" spans="2:6">
      <c r="B39" s="23" t="s">
        <v>459</v>
      </c>
      <c r="C39" s="24" t="s">
        <v>460</v>
      </c>
      <c r="D39" s="24">
        <v>24.37</v>
      </c>
      <c r="F39"/>
    </row>
    <row r="40" spans="2:6">
      <c r="B40" s="23" t="s">
        <v>461</v>
      </c>
      <c r="C40" s="24" t="s">
        <v>462</v>
      </c>
      <c r="D40" s="24">
        <v>35.880000000000003</v>
      </c>
      <c r="F40"/>
    </row>
    <row r="41" spans="2:6">
      <c r="B41" s="23" t="s">
        <v>463</v>
      </c>
      <c r="C41" s="24" t="s">
        <v>464</v>
      </c>
      <c r="D41" s="24">
        <v>10.18</v>
      </c>
      <c r="F41"/>
    </row>
    <row r="42" spans="2:6">
      <c r="B42" s="23" t="s">
        <v>465</v>
      </c>
      <c r="C42" s="24" t="s">
        <v>466</v>
      </c>
      <c r="D42" s="24">
        <v>17.87</v>
      </c>
      <c r="F42"/>
    </row>
    <row r="43" spans="2:6">
      <c r="B43" s="23" t="s">
        <v>467</v>
      </c>
      <c r="C43" s="24" t="s">
        <v>414</v>
      </c>
      <c r="D43" s="24">
        <v>2.78</v>
      </c>
      <c r="F43"/>
    </row>
    <row r="44" spans="2:6">
      <c r="B44" s="23" t="s">
        <v>468</v>
      </c>
      <c r="C44" s="24" t="s">
        <v>469</v>
      </c>
      <c r="D44" s="24">
        <v>5.56</v>
      </c>
      <c r="F44"/>
    </row>
    <row r="45" spans="2:6">
      <c r="B45" s="23" t="s">
        <v>470</v>
      </c>
      <c r="C45" s="24" t="s">
        <v>456</v>
      </c>
      <c r="D45" s="24">
        <v>3.07</v>
      </c>
      <c r="F45"/>
    </row>
    <row r="46" spans="2:6">
      <c r="B46" s="23" t="s">
        <v>471</v>
      </c>
      <c r="C46" s="24" t="s">
        <v>472</v>
      </c>
      <c r="D46" s="24">
        <v>8.7799999999999994</v>
      </c>
      <c r="F46"/>
    </row>
    <row r="47" spans="2:6">
      <c r="B47" s="23" t="s">
        <v>473</v>
      </c>
      <c r="C47" s="24" t="s">
        <v>449</v>
      </c>
      <c r="D47" s="24">
        <v>2.86</v>
      </c>
      <c r="F47"/>
    </row>
    <row r="48" spans="2:6">
      <c r="B48" s="23" t="s">
        <v>474</v>
      </c>
      <c r="C48" s="24" t="s">
        <v>475</v>
      </c>
      <c r="D48" s="24">
        <v>7.66</v>
      </c>
      <c r="F48"/>
    </row>
    <row r="49" spans="2:6">
      <c r="B49" s="23" t="s">
        <v>476</v>
      </c>
      <c r="C49" s="24" t="s">
        <v>477</v>
      </c>
      <c r="D49" s="24">
        <v>31.52</v>
      </c>
      <c r="F49"/>
    </row>
    <row r="50" spans="2:6">
      <c r="B50" s="23" t="s">
        <v>478</v>
      </c>
      <c r="C50" s="24" t="s">
        <v>438</v>
      </c>
      <c r="D50" s="24">
        <v>2.75</v>
      </c>
      <c r="F50"/>
    </row>
    <row r="51" spans="2:6">
      <c r="B51" s="23" t="s">
        <v>479</v>
      </c>
      <c r="C51" s="24" t="s">
        <v>79</v>
      </c>
      <c r="D51" s="24">
        <v>3.93</v>
      </c>
      <c r="F51"/>
    </row>
    <row r="52" spans="2:6">
      <c r="B52" s="23" t="s">
        <v>480</v>
      </c>
      <c r="C52" s="24" t="s">
        <v>481</v>
      </c>
      <c r="D52" s="24">
        <v>40.700000000000003</v>
      </c>
      <c r="F52"/>
    </row>
    <row r="53" spans="2:6">
      <c r="B53" s="23" t="s">
        <v>482</v>
      </c>
      <c r="C53" s="24" t="s">
        <v>79</v>
      </c>
      <c r="D53" s="24">
        <v>2.5</v>
      </c>
      <c r="F53"/>
    </row>
    <row r="54" spans="2:6">
      <c r="B54" s="23" t="s">
        <v>483</v>
      </c>
      <c r="C54" s="24" t="s">
        <v>484</v>
      </c>
      <c r="D54" s="24">
        <v>36.369999999999997</v>
      </c>
      <c r="F54"/>
    </row>
    <row r="55" spans="2:6">
      <c r="B55" s="23" t="s">
        <v>485</v>
      </c>
      <c r="C55" s="24" t="s">
        <v>486</v>
      </c>
      <c r="D55" s="24">
        <v>13.36</v>
      </c>
      <c r="F55"/>
    </row>
    <row r="56" spans="2:6">
      <c r="B56" s="23" t="s">
        <v>487</v>
      </c>
      <c r="C56" s="24" t="s">
        <v>488</v>
      </c>
      <c r="D56" s="24">
        <v>34.630000000000003</v>
      </c>
      <c r="F56"/>
    </row>
    <row r="57" spans="2:6">
      <c r="B57" s="23" t="s">
        <v>489</v>
      </c>
      <c r="C57" s="24" t="s">
        <v>490</v>
      </c>
      <c r="D57" s="24">
        <v>4.1900000000000004</v>
      </c>
      <c r="F57"/>
    </row>
    <row r="58" spans="2:6">
      <c r="B58" s="23" t="s">
        <v>491</v>
      </c>
      <c r="C58" s="24" t="s">
        <v>492</v>
      </c>
      <c r="D58" s="24">
        <v>18.559999999999999</v>
      </c>
      <c r="F58"/>
    </row>
    <row r="59" spans="2:6">
      <c r="B59" s="23" t="s">
        <v>493</v>
      </c>
      <c r="C59" s="24" t="s">
        <v>494</v>
      </c>
      <c r="D59" s="24">
        <v>4.8499999999999996</v>
      </c>
      <c r="F59"/>
    </row>
    <row r="60" spans="2:6">
      <c r="B60" s="23" t="s">
        <v>495</v>
      </c>
      <c r="C60" s="24" t="s">
        <v>496</v>
      </c>
      <c r="D60" s="24">
        <v>10.52</v>
      </c>
      <c r="F60"/>
    </row>
    <row r="61" spans="2:6">
      <c r="B61" s="23" t="s">
        <v>497</v>
      </c>
      <c r="C61" s="24" t="s">
        <v>498</v>
      </c>
      <c r="D61" s="24">
        <v>13.87</v>
      </c>
      <c r="F61"/>
    </row>
    <row r="62" spans="2:6">
      <c r="B62" s="23" t="s">
        <v>499</v>
      </c>
      <c r="C62" s="24" t="s">
        <v>500</v>
      </c>
      <c r="D62" s="24">
        <v>3.19</v>
      </c>
      <c r="F62"/>
    </row>
    <row r="63" spans="2:6">
      <c r="B63" s="23" t="s">
        <v>501</v>
      </c>
      <c r="C63" s="24" t="s">
        <v>502</v>
      </c>
      <c r="D63" s="24">
        <v>18.899999999999999</v>
      </c>
      <c r="F63"/>
    </row>
    <row r="64" spans="2:6">
      <c r="B64" s="23" t="s">
        <v>503</v>
      </c>
      <c r="C64" s="24" t="s">
        <v>466</v>
      </c>
      <c r="D64" s="24">
        <v>9.7200000000000006</v>
      </c>
      <c r="F64"/>
    </row>
    <row r="65" spans="2:6">
      <c r="B65" s="23" t="s">
        <v>504</v>
      </c>
      <c r="C65" s="24" t="s">
        <v>505</v>
      </c>
      <c r="D65" s="24">
        <v>5.9</v>
      </c>
      <c r="F65"/>
    </row>
    <row r="66" spans="2:6">
      <c r="B66" s="23" t="s">
        <v>506</v>
      </c>
      <c r="C66" s="24" t="s">
        <v>507</v>
      </c>
      <c r="D66" s="24">
        <v>3.88</v>
      </c>
      <c r="F66"/>
    </row>
    <row r="67" spans="2:6">
      <c r="B67" s="23" t="s">
        <v>508</v>
      </c>
      <c r="C67" s="24" t="s">
        <v>509</v>
      </c>
      <c r="D67" s="24">
        <v>1.57</v>
      </c>
      <c r="F67"/>
    </row>
    <row r="68" spans="2:6">
      <c r="B68" s="23" t="s">
        <v>510</v>
      </c>
      <c r="C68" s="24" t="s">
        <v>511</v>
      </c>
      <c r="D68" s="28">
        <v>1.57</v>
      </c>
      <c r="F68"/>
    </row>
    <row r="69" spans="2:6">
      <c r="B69"/>
      <c r="C69"/>
      <c r="D69" s="29">
        <f>SUM(D3:D68)-57.11</f>
        <v>753</v>
      </c>
      <c r="F69" s="27">
        <f>D69-F19</f>
        <v>695.89</v>
      </c>
    </row>
    <row r="70" spans="2:6">
      <c r="B70"/>
      <c r="C70"/>
      <c r="D70"/>
    </row>
    <row r="71" spans="2:6">
      <c r="B71" s="23"/>
      <c r="C71" s="30" t="s">
        <v>512</v>
      </c>
      <c r="D71" s="24"/>
    </row>
    <row r="72" spans="2:6">
      <c r="B72" s="23"/>
      <c r="C72" s="24" t="s">
        <v>87</v>
      </c>
      <c r="D72" s="24">
        <v>93.72</v>
      </c>
    </row>
    <row r="73" spans="2:6">
      <c r="B73" s="23"/>
      <c r="C73" s="24" t="s">
        <v>513</v>
      </c>
      <c r="D73" s="24">
        <v>26.68</v>
      </c>
    </row>
    <row r="74" spans="2:6">
      <c r="B74" s="23"/>
      <c r="C74" s="24" t="s">
        <v>514</v>
      </c>
      <c r="D74" s="24">
        <v>22.88</v>
      </c>
    </row>
    <row r="75" spans="2:6">
      <c r="B75" s="23"/>
      <c r="C75" s="24" t="s">
        <v>390</v>
      </c>
      <c r="D75" s="24">
        <v>10.84</v>
      </c>
    </row>
    <row r="76" spans="2:6">
      <c r="B76" s="23"/>
      <c r="C76" s="24" t="s">
        <v>515</v>
      </c>
      <c r="D76" s="24">
        <v>19.79</v>
      </c>
    </row>
    <row r="77" spans="2:6">
      <c r="B77" s="23"/>
      <c r="C77" s="24" t="s">
        <v>516</v>
      </c>
      <c r="D77" s="24">
        <v>30.56</v>
      </c>
    </row>
    <row r="78" spans="2:6">
      <c r="B78" s="23"/>
      <c r="C78" s="24" t="s">
        <v>87</v>
      </c>
      <c r="D78" s="24">
        <v>72.84</v>
      </c>
    </row>
    <row r="79" spans="2:6">
      <c r="B79" s="23"/>
      <c r="C79" s="24" t="s">
        <v>515</v>
      </c>
      <c r="D79" s="28">
        <v>22.18</v>
      </c>
    </row>
    <row r="80" spans="2:6">
      <c r="B80"/>
      <c r="C80"/>
      <c r="D80" s="29">
        <f>SUM(D72:D79)</f>
        <v>299.49</v>
      </c>
    </row>
    <row r="81" spans="2:4">
      <c r="B81"/>
      <c r="C81"/>
      <c r="D81"/>
    </row>
    <row r="82" spans="2:4">
      <c r="B82"/>
      <c r="C82"/>
      <c r="D82"/>
    </row>
    <row r="83" spans="2:4">
      <c r="B83"/>
      <c r="C83" s="31" t="s">
        <v>517</v>
      </c>
      <c r="D83"/>
    </row>
    <row r="84" spans="2:4">
      <c r="B84"/>
      <c r="C84"/>
      <c r="D84"/>
    </row>
    <row r="85" spans="2:4">
      <c r="B85" s="23">
        <v>1</v>
      </c>
      <c r="C85" s="24" t="s">
        <v>518</v>
      </c>
      <c r="D85" s="32">
        <v>13.75</v>
      </c>
    </row>
    <row r="86" spans="2:4">
      <c r="B86" s="23" t="s">
        <v>519</v>
      </c>
      <c r="C86" s="24" t="s">
        <v>520</v>
      </c>
      <c r="D86" s="32">
        <v>3.05</v>
      </c>
    </row>
    <row r="87" spans="2:4">
      <c r="B87" s="23">
        <v>2</v>
      </c>
      <c r="C87" s="24" t="s">
        <v>72</v>
      </c>
      <c r="D87" s="32">
        <v>5.5</v>
      </c>
    </row>
    <row r="88" spans="2:4">
      <c r="B88" s="23">
        <v>3</v>
      </c>
      <c r="C88" s="24" t="s">
        <v>79</v>
      </c>
      <c r="D88" s="32">
        <v>16.13</v>
      </c>
    </row>
    <row r="89" spans="2:4">
      <c r="B89" s="23">
        <v>4</v>
      </c>
      <c r="C89" s="24" t="s">
        <v>521</v>
      </c>
      <c r="D89" s="32">
        <v>13.74</v>
      </c>
    </row>
    <row r="90" spans="2:4">
      <c r="B90" s="23" t="s">
        <v>522</v>
      </c>
      <c r="C90" s="24" t="s">
        <v>523</v>
      </c>
      <c r="D90" s="32">
        <v>3.92</v>
      </c>
    </row>
    <row r="91" spans="2:4">
      <c r="B91" s="23" t="s">
        <v>524</v>
      </c>
      <c r="C91" s="24" t="s">
        <v>520</v>
      </c>
      <c r="D91" s="32">
        <v>1.86</v>
      </c>
    </row>
    <row r="92" spans="2:4">
      <c r="B92" s="23">
        <v>5</v>
      </c>
      <c r="C92" s="24" t="s">
        <v>525</v>
      </c>
      <c r="D92" s="32">
        <v>5.82</v>
      </c>
    </row>
    <row r="93" spans="2:4">
      <c r="B93" s="23">
        <v>6</v>
      </c>
      <c r="C93" s="24" t="s">
        <v>526</v>
      </c>
      <c r="D93" s="32">
        <v>6.74</v>
      </c>
    </row>
    <row r="94" spans="2:4">
      <c r="B94" s="23">
        <v>7</v>
      </c>
      <c r="C94" s="24" t="s">
        <v>87</v>
      </c>
      <c r="D94" s="32">
        <v>5.44</v>
      </c>
    </row>
    <row r="95" spans="2:4">
      <c r="B95" s="23">
        <v>8</v>
      </c>
      <c r="C95" s="24" t="s">
        <v>87</v>
      </c>
      <c r="D95" s="32">
        <v>78.17</v>
      </c>
    </row>
    <row r="96" spans="2:4">
      <c r="B96" s="23">
        <v>9</v>
      </c>
      <c r="C96" s="24" t="s">
        <v>527</v>
      </c>
      <c r="D96" s="32">
        <v>11</v>
      </c>
    </row>
    <row r="97" spans="2:4">
      <c r="B97" s="23">
        <v>10</v>
      </c>
      <c r="C97" s="24" t="s">
        <v>528</v>
      </c>
      <c r="D97" s="24">
        <v>36.6</v>
      </c>
    </row>
    <row r="98" spans="2:4">
      <c r="B98" s="23">
        <v>11</v>
      </c>
      <c r="C98" s="24" t="s">
        <v>529</v>
      </c>
      <c r="D98" s="24">
        <v>37.1</v>
      </c>
    </row>
    <row r="99" spans="2:4">
      <c r="B99" s="23">
        <v>12</v>
      </c>
      <c r="C99" s="24" t="s">
        <v>530</v>
      </c>
      <c r="D99" s="24">
        <v>12.19</v>
      </c>
    </row>
    <row r="100" spans="2:4">
      <c r="B100" s="23">
        <v>13</v>
      </c>
      <c r="C100" s="24" t="s">
        <v>531</v>
      </c>
      <c r="D100" s="24">
        <v>37.5</v>
      </c>
    </row>
    <row r="101" spans="2:4">
      <c r="B101" s="23">
        <v>14</v>
      </c>
      <c r="C101" s="24" t="s">
        <v>532</v>
      </c>
      <c r="D101" s="24">
        <v>11.3</v>
      </c>
    </row>
    <row r="102" spans="2:4">
      <c r="B102" s="23">
        <v>15</v>
      </c>
      <c r="C102" s="24" t="s">
        <v>533</v>
      </c>
      <c r="D102" s="24">
        <v>52.22</v>
      </c>
    </row>
    <row r="103" spans="2:4">
      <c r="B103" s="23">
        <v>16</v>
      </c>
      <c r="C103" s="24" t="s">
        <v>534</v>
      </c>
      <c r="D103" s="24">
        <v>40.21</v>
      </c>
    </row>
    <row r="104" spans="2:4">
      <c r="B104" s="23">
        <v>17</v>
      </c>
      <c r="C104" s="24" t="s">
        <v>422</v>
      </c>
      <c r="D104" s="24">
        <v>30.7</v>
      </c>
    </row>
    <row r="105" spans="2:4">
      <c r="B105" s="23">
        <v>18</v>
      </c>
      <c r="C105" s="24" t="s">
        <v>87</v>
      </c>
      <c r="D105" s="24">
        <v>16.8</v>
      </c>
    </row>
    <row r="106" spans="2:4">
      <c r="B106" s="23">
        <v>19</v>
      </c>
      <c r="C106" s="24" t="s">
        <v>535</v>
      </c>
      <c r="D106" s="24">
        <v>12.1</v>
      </c>
    </row>
    <row r="107" spans="2:4">
      <c r="B107" s="23">
        <v>20</v>
      </c>
      <c r="C107" s="24" t="s">
        <v>536</v>
      </c>
      <c r="D107" s="24">
        <v>4.08</v>
      </c>
    </row>
    <row r="108" spans="2:4">
      <c r="B108" s="23">
        <v>21</v>
      </c>
      <c r="C108" s="24" t="s">
        <v>537</v>
      </c>
      <c r="D108" s="24">
        <v>8.32</v>
      </c>
    </row>
    <row r="109" spans="2:4">
      <c r="B109" s="23">
        <v>22</v>
      </c>
      <c r="C109" s="24" t="s">
        <v>87</v>
      </c>
      <c r="D109" s="24">
        <v>48.7</v>
      </c>
    </row>
    <row r="110" spans="2:4">
      <c r="B110" s="33">
        <v>23</v>
      </c>
      <c r="C110" s="34" t="s">
        <v>538</v>
      </c>
      <c r="D110" s="34">
        <v>8.48</v>
      </c>
    </row>
    <row r="111" spans="2:4">
      <c r="B111" s="33">
        <v>24</v>
      </c>
      <c r="C111" s="34" t="s">
        <v>539</v>
      </c>
      <c r="D111" s="34">
        <v>57.1</v>
      </c>
    </row>
    <row r="112" spans="2:4">
      <c r="B112" s="23" t="s">
        <v>540</v>
      </c>
      <c r="C112" s="34" t="s">
        <v>541</v>
      </c>
      <c r="D112" s="34">
        <v>3</v>
      </c>
    </row>
    <row r="113" spans="2:4">
      <c r="B113"/>
      <c r="C113"/>
      <c r="D113" s="35">
        <f>SUM(D85:D112)</f>
        <v>581.52</v>
      </c>
    </row>
    <row r="114" spans="2:4">
      <c r="B114"/>
      <c r="C114"/>
      <c r="D114"/>
    </row>
    <row r="115" spans="2:4">
      <c r="B115"/>
      <c r="C115"/>
      <c r="D115"/>
    </row>
    <row r="116" spans="2:4">
      <c r="B116" s="36"/>
      <c r="C116" s="37" t="s">
        <v>542</v>
      </c>
      <c r="D116" s="38"/>
    </row>
    <row r="117" spans="2:4">
      <c r="B117" s="23">
        <v>9</v>
      </c>
      <c r="C117" s="24" t="s">
        <v>543</v>
      </c>
      <c r="D117" s="24">
        <v>9.5500000000000007</v>
      </c>
    </row>
    <row r="118" spans="2:4">
      <c r="B118" s="23">
        <v>10</v>
      </c>
      <c r="C118" s="24" t="s">
        <v>102</v>
      </c>
      <c r="D118" s="24">
        <v>3.56</v>
      </c>
    </row>
    <row r="119" spans="2:4">
      <c r="B119" s="23" t="s">
        <v>544</v>
      </c>
      <c r="C119" s="24" t="s">
        <v>102</v>
      </c>
      <c r="D119" s="24">
        <v>5.8</v>
      </c>
    </row>
    <row r="120" spans="2:4">
      <c r="B120" s="23">
        <v>11</v>
      </c>
      <c r="C120" s="24" t="s">
        <v>10</v>
      </c>
      <c r="D120" s="24">
        <v>10.78</v>
      </c>
    </row>
    <row r="121" spans="2:4">
      <c r="B121" s="23">
        <v>12</v>
      </c>
      <c r="C121" s="24" t="s">
        <v>410</v>
      </c>
      <c r="D121" s="24">
        <v>21.06</v>
      </c>
    </row>
    <row r="122" spans="2:4">
      <c r="B122" s="23">
        <v>13</v>
      </c>
      <c r="C122" s="24" t="s">
        <v>545</v>
      </c>
      <c r="D122" s="24">
        <v>10.55</v>
      </c>
    </row>
    <row r="123" spans="2:4">
      <c r="B123" s="23">
        <v>14</v>
      </c>
      <c r="C123" s="24" t="s">
        <v>16</v>
      </c>
      <c r="D123" s="24">
        <v>7.69</v>
      </c>
    </row>
    <row r="124" spans="2:4">
      <c r="B124" s="23">
        <v>15</v>
      </c>
      <c r="C124" s="24" t="s">
        <v>546</v>
      </c>
      <c r="D124" s="24">
        <v>18.79</v>
      </c>
    </row>
    <row r="125" spans="2:4">
      <c r="B125" s="23">
        <v>16</v>
      </c>
      <c r="C125" s="24" t="s">
        <v>547</v>
      </c>
      <c r="D125" s="24">
        <v>12.9</v>
      </c>
    </row>
    <row r="126" spans="2:4">
      <c r="B126" s="23">
        <v>17</v>
      </c>
      <c r="C126" s="24" t="s">
        <v>548</v>
      </c>
      <c r="D126" s="24">
        <v>6.85</v>
      </c>
    </row>
    <row r="127" spans="2:4">
      <c r="B127" s="23">
        <v>18</v>
      </c>
      <c r="C127" s="24" t="s">
        <v>549</v>
      </c>
      <c r="D127" s="24">
        <v>18.05</v>
      </c>
    </row>
    <row r="128" spans="2:4">
      <c r="B128" s="23" t="s">
        <v>550</v>
      </c>
      <c r="C128" s="24" t="s">
        <v>551</v>
      </c>
      <c r="D128" s="24">
        <v>5.33</v>
      </c>
    </row>
    <row r="129" spans="2:4">
      <c r="B129" s="23">
        <v>19</v>
      </c>
      <c r="C129" s="24" t="s">
        <v>552</v>
      </c>
      <c r="D129" s="24">
        <v>74.900000000000006</v>
      </c>
    </row>
    <row r="130" spans="2:4">
      <c r="B130" s="23">
        <v>20</v>
      </c>
      <c r="C130" s="24" t="s">
        <v>553</v>
      </c>
      <c r="D130" s="24">
        <v>5.0199999999999996</v>
      </c>
    </row>
    <row r="131" spans="2:4">
      <c r="B131" s="23" t="s">
        <v>554</v>
      </c>
      <c r="C131" s="24" t="s">
        <v>555</v>
      </c>
      <c r="D131" s="24">
        <v>6.3</v>
      </c>
    </row>
    <row r="132" spans="2:4">
      <c r="B132" s="23">
        <v>21</v>
      </c>
      <c r="C132" s="24" t="s">
        <v>548</v>
      </c>
      <c r="D132" s="24">
        <v>16.149999999999999</v>
      </c>
    </row>
    <row r="133" spans="2:4">
      <c r="B133" s="23">
        <v>22</v>
      </c>
      <c r="C133" s="24" t="s">
        <v>133</v>
      </c>
      <c r="D133" s="24">
        <v>2.2000000000000002</v>
      </c>
    </row>
    <row r="134" spans="2:4">
      <c r="B134" s="23">
        <v>23</v>
      </c>
      <c r="C134" s="24" t="s">
        <v>556</v>
      </c>
      <c r="D134" s="24">
        <v>2.2400000000000002</v>
      </c>
    </row>
    <row r="135" spans="2:4">
      <c r="B135" s="23">
        <v>24</v>
      </c>
      <c r="C135" s="24" t="s">
        <v>557</v>
      </c>
      <c r="D135" s="24">
        <v>4.51</v>
      </c>
    </row>
    <row r="136" spans="2:4">
      <c r="B136" s="23">
        <v>25</v>
      </c>
      <c r="C136" s="24" t="s">
        <v>18</v>
      </c>
      <c r="D136" s="24">
        <v>99.83</v>
      </c>
    </row>
    <row r="137" spans="2:4">
      <c r="B137" s="23"/>
      <c r="C137" s="24"/>
      <c r="D137" s="39">
        <f>SUM(D117:D136)</f>
        <v>342.06</v>
      </c>
    </row>
    <row r="138" spans="2:4">
      <c r="B138"/>
      <c r="C138" s="27" t="s">
        <v>516</v>
      </c>
      <c r="D138" s="27">
        <v>23.63</v>
      </c>
    </row>
    <row r="139" spans="2:4">
      <c r="B139"/>
      <c r="C139"/>
      <c r="D139"/>
    </row>
    <row r="140" spans="2:4">
      <c r="B140"/>
      <c r="C140"/>
      <c r="D140"/>
    </row>
    <row r="141" spans="2:4">
      <c r="B141"/>
      <c r="C141"/>
      <c r="D141"/>
    </row>
    <row r="142" spans="2:4">
      <c r="B142" s="27"/>
      <c r="C142" s="22" t="s">
        <v>558</v>
      </c>
      <c r="D142"/>
    </row>
    <row r="143" spans="2:4">
      <c r="B143" s="27"/>
      <c r="C143"/>
      <c r="D143"/>
    </row>
    <row r="144" spans="2:4">
      <c r="B144" s="24" t="s">
        <v>559</v>
      </c>
      <c r="C144" s="24" t="s">
        <v>81</v>
      </c>
      <c r="D144" s="24">
        <v>9.36</v>
      </c>
    </row>
    <row r="145" spans="2:4">
      <c r="B145" s="24" t="s">
        <v>560</v>
      </c>
      <c r="C145" s="26" t="s">
        <v>561</v>
      </c>
      <c r="D145" s="24">
        <v>9.02</v>
      </c>
    </row>
    <row r="146" spans="2:4">
      <c r="B146" s="24" t="s">
        <v>562</v>
      </c>
      <c r="C146" s="24" t="s">
        <v>563</v>
      </c>
      <c r="D146" s="24">
        <v>17.64</v>
      </c>
    </row>
    <row r="147" spans="2:4">
      <c r="B147" s="24" t="s">
        <v>564</v>
      </c>
      <c r="C147" s="24" t="s">
        <v>565</v>
      </c>
      <c r="D147" s="24">
        <v>10.23</v>
      </c>
    </row>
    <row r="148" spans="2:4">
      <c r="B148" s="24" t="s">
        <v>566</v>
      </c>
      <c r="C148" s="24" t="s">
        <v>567</v>
      </c>
      <c r="D148" s="24">
        <v>10.84</v>
      </c>
    </row>
    <row r="149" spans="2:4">
      <c r="B149" s="24" t="s">
        <v>568</v>
      </c>
      <c r="C149" s="24" t="s">
        <v>87</v>
      </c>
      <c r="D149" s="24">
        <v>118.61</v>
      </c>
    </row>
    <row r="150" spans="2:4">
      <c r="B150" s="24" t="s">
        <v>569</v>
      </c>
      <c r="C150" s="24" t="s">
        <v>570</v>
      </c>
      <c r="D150" s="24">
        <v>9.7799999999999994</v>
      </c>
    </row>
    <row r="151" spans="2:4">
      <c r="B151" s="24" t="s">
        <v>571</v>
      </c>
      <c r="C151" s="24" t="s">
        <v>430</v>
      </c>
      <c r="D151" s="24">
        <v>8.2799999999999994</v>
      </c>
    </row>
    <row r="152" spans="2:4">
      <c r="B152" s="24" t="s">
        <v>572</v>
      </c>
      <c r="C152" s="24" t="s">
        <v>7</v>
      </c>
      <c r="D152" s="24">
        <v>15.09</v>
      </c>
    </row>
    <row r="153" spans="2:4">
      <c r="B153" s="24" t="s">
        <v>573</v>
      </c>
      <c r="C153" s="24" t="s">
        <v>574</v>
      </c>
      <c r="D153" s="24">
        <v>11.51</v>
      </c>
    </row>
    <row r="154" spans="2:4">
      <c r="B154" s="24" t="s">
        <v>575</v>
      </c>
      <c r="C154" s="24" t="s">
        <v>30</v>
      </c>
      <c r="D154" s="24">
        <v>11.43</v>
      </c>
    </row>
    <row r="155" spans="2:4">
      <c r="B155" s="24" t="s">
        <v>576</v>
      </c>
      <c r="C155" s="24" t="s">
        <v>577</v>
      </c>
      <c r="D155" s="24">
        <v>12.9</v>
      </c>
    </row>
    <row r="156" spans="2:4">
      <c r="B156" s="24" t="s">
        <v>578</v>
      </c>
      <c r="C156" s="24" t="s">
        <v>516</v>
      </c>
      <c r="D156" s="24">
        <v>20.92</v>
      </c>
    </row>
    <row r="157" spans="2:4">
      <c r="B157" s="27"/>
      <c r="C157"/>
      <c r="D157" s="27">
        <f>SUM(D144:D156)</f>
        <v>265.61</v>
      </c>
    </row>
    <row r="158" spans="2:4">
      <c r="B158" s="27"/>
      <c r="C158"/>
      <c r="D158" s="27">
        <f>D157-D145</f>
        <v>256.59000000000003</v>
      </c>
    </row>
    <row r="159" spans="2:4">
      <c r="B159" s="27"/>
      <c r="C159" s="22" t="s">
        <v>579</v>
      </c>
      <c r="D159"/>
    </row>
    <row r="160" spans="2:4">
      <c r="B160" s="27"/>
      <c r="C160"/>
      <c r="D160"/>
    </row>
    <row r="161" spans="2:4">
      <c r="B161" s="27"/>
      <c r="C161" s="24" t="s">
        <v>580</v>
      </c>
      <c r="D161" s="24">
        <v>87.1</v>
      </c>
    </row>
    <row r="162" spans="2:4">
      <c r="B162" s="27"/>
      <c r="C162" s="24" t="s">
        <v>581</v>
      </c>
      <c r="D162" s="24">
        <v>9.8000000000000007</v>
      </c>
    </row>
    <row r="163" spans="2:4">
      <c r="B163" s="27"/>
      <c r="C163" s="24" t="s">
        <v>582</v>
      </c>
      <c r="D163" s="24">
        <v>1.7</v>
      </c>
    </row>
    <row r="164" spans="2:4">
      <c r="B164" s="27"/>
      <c r="C164" s="24" t="s">
        <v>583</v>
      </c>
      <c r="D164" s="24">
        <v>2.2000000000000002</v>
      </c>
    </row>
    <row r="165" spans="2:4">
      <c r="B165" s="27"/>
      <c r="C165" s="24" t="s">
        <v>584</v>
      </c>
      <c r="D165" s="24">
        <v>59.2</v>
      </c>
    </row>
    <row r="166" spans="2:4">
      <c r="B166" s="27"/>
      <c r="C166" s="24" t="s">
        <v>585</v>
      </c>
      <c r="D166" s="24">
        <v>6.1</v>
      </c>
    </row>
    <row r="167" spans="2:4">
      <c r="B167" s="27"/>
      <c r="C167" s="24" t="s">
        <v>85</v>
      </c>
      <c r="D167" s="24">
        <v>9.1</v>
      </c>
    </row>
    <row r="168" spans="2:4">
      <c r="B168" s="27"/>
      <c r="C168" s="24" t="s">
        <v>586</v>
      </c>
      <c r="D168" s="24">
        <v>61.5</v>
      </c>
    </row>
    <row r="169" spans="2:4">
      <c r="B169" s="27"/>
      <c r="C169" s="24" t="s">
        <v>587</v>
      </c>
      <c r="D169" s="24">
        <v>11.7</v>
      </c>
    </row>
    <row r="170" spans="2:4">
      <c r="B170" s="27"/>
      <c r="C170" s="24" t="s">
        <v>35</v>
      </c>
      <c r="D170" s="24">
        <v>8.8000000000000007</v>
      </c>
    </row>
    <row r="171" spans="2:4">
      <c r="B171" s="27"/>
      <c r="C171" s="24" t="s">
        <v>588</v>
      </c>
      <c r="D171" s="24">
        <v>6.8</v>
      </c>
    </row>
    <row r="172" spans="2:4">
      <c r="B172" s="27"/>
      <c r="C172" s="24" t="s">
        <v>588</v>
      </c>
      <c r="D172" s="24">
        <v>27.3</v>
      </c>
    </row>
    <row r="173" spans="2:4">
      <c r="B173" s="27"/>
      <c r="C173" s="24" t="s">
        <v>589</v>
      </c>
      <c r="D173" s="24">
        <v>10.1</v>
      </c>
    </row>
    <row r="174" spans="2:4">
      <c r="B174" s="27"/>
      <c r="C174" s="24" t="s">
        <v>590</v>
      </c>
      <c r="D174" s="24">
        <v>136.80000000000001</v>
      </c>
    </row>
    <row r="175" spans="2:4">
      <c r="B175" s="27"/>
      <c r="C175" s="24" t="s">
        <v>591</v>
      </c>
      <c r="D175" s="24">
        <v>8.9</v>
      </c>
    </row>
    <row r="176" spans="2:4">
      <c r="B176" s="27"/>
      <c r="C176" s="24" t="s">
        <v>592</v>
      </c>
      <c r="D176" s="24">
        <v>10.5</v>
      </c>
    </row>
    <row r="177" spans="2:4">
      <c r="B177" s="27"/>
      <c r="C177" s="24" t="s">
        <v>593</v>
      </c>
      <c r="D177" s="24">
        <v>38.799999999999997</v>
      </c>
    </row>
    <row r="178" spans="2:4">
      <c r="B178" s="27"/>
      <c r="C178" s="24" t="s">
        <v>594</v>
      </c>
      <c r="D178" s="24">
        <v>8.5</v>
      </c>
    </row>
    <row r="179" spans="2:4">
      <c r="B179" s="27"/>
      <c r="C179" s="24" t="s">
        <v>595</v>
      </c>
      <c r="D179" s="24">
        <v>6.5</v>
      </c>
    </row>
    <row r="180" spans="2:4">
      <c r="B180" s="27"/>
      <c r="C180" s="24" t="s">
        <v>591</v>
      </c>
      <c r="D180" s="24">
        <v>14.3</v>
      </c>
    </row>
    <row r="181" spans="2:4">
      <c r="B181" s="27"/>
      <c r="C181" s="24" t="s">
        <v>592</v>
      </c>
      <c r="D181" s="24">
        <v>10.7</v>
      </c>
    </row>
    <row r="182" spans="2:4">
      <c r="B182" s="27"/>
      <c r="C182" s="24" t="s">
        <v>596</v>
      </c>
      <c r="D182" s="24">
        <v>37</v>
      </c>
    </row>
    <row r="183" spans="2:4">
      <c r="B183" s="27"/>
      <c r="C183" s="24" t="s">
        <v>597</v>
      </c>
      <c r="D183" s="24">
        <v>39.6</v>
      </c>
    </row>
    <row r="184" spans="2:4">
      <c r="B184" s="27"/>
      <c r="C184" s="24" t="s">
        <v>85</v>
      </c>
      <c r="D184" s="24">
        <v>4.8</v>
      </c>
    </row>
    <row r="185" spans="2:4">
      <c r="B185" s="27"/>
      <c r="C185" s="24" t="s">
        <v>598</v>
      </c>
      <c r="D185" s="24">
        <v>6.5</v>
      </c>
    </row>
    <row r="186" spans="2:4">
      <c r="B186" s="27"/>
      <c r="C186" s="24" t="s">
        <v>599</v>
      </c>
      <c r="D186" s="24">
        <v>6.3</v>
      </c>
    </row>
    <row r="187" spans="2:4">
      <c r="B187" s="27"/>
      <c r="C187" s="24" t="s">
        <v>600</v>
      </c>
      <c r="D187" s="24">
        <v>14.2</v>
      </c>
    </row>
    <row r="188" spans="2:4">
      <c r="B188" s="27"/>
      <c r="C188" s="24" t="s">
        <v>601</v>
      </c>
      <c r="D188" s="24">
        <v>2.9</v>
      </c>
    </row>
    <row r="189" spans="2:4">
      <c r="B189" s="27"/>
      <c r="C189" s="24" t="s">
        <v>602</v>
      </c>
      <c r="D189" s="24">
        <v>9.6999999999999993</v>
      </c>
    </row>
    <row r="190" spans="2:4">
      <c r="B190" s="27"/>
      <c r="C190" s="24" t="s">
        <v>603</v>
      </c>
      <c r="D190" s="24">
        <v>25.9</v>
      </c>
    </row>
    <row r="191" spans="2:4">
      <c r="B191" s="27"/>
      <c r="C191" s="24" t="s">
        <v>601</v>
      </c>
      <c r="D191" s="24">
        <v>2.8</v>
      </c>
    </row>
    <row r="192" spans="2:4">
      <c r="B192" s="27"/>
      <c r="C192" s="24" t="s">
        <v>601</v>
      </c>
      <c r="D192" s="24">
        <v>5.8</v>
      </c>
    </row>
    <row r="193" spans="2:4">
      <c r="B193" s="27"/>
      <c r="C193" s="24" t="s">
        <v>604</v>
      </c>
      <c r="D193" s="24">
        <v>9.5</v>
      </c>
    </row>
    <row r="194" spans="2:4">
      <c r="B194" s="27"/>
      <c r="C194" s="24" t="s">
        <v>605</v>
      </c>
      <c r="D194" s="24">
        <v>15.2</v>
      </c>
    </row>
    <row r="195" spans="2:4">
      <c r="B195" s="27"/>
      <c r="C195" s="24" t="s">
        <v>606</v>
      </c>
      <c r="D195" s="24">
        <v>10.8</v>
      </c>
    </row>
    <row r="196" spans="2:4">
      <c r="B196" s="27"/>
      <c r="C196" s="24" t="s">
        <v>607</v>
      </c>
      <c r="D196" s="24">
        <v>12.8</v>
      </c>
    </row>
    <row r="197" spans="2:4">
      <c r="B197" s="27"/>
      <c r="C197" s="24" t="s">
        <v>593</v>
      </c>
      <c r="D197" s="24">
        <v>38.799999999999997</v>
      </c>
    </row>
    <row r="198" spans="2:4">
      <c r="B198" s="27"/>
      <c r="C198" s="24" t="s">
        <v>592</v>
      </c>
      <c r="D198" s="24">
        <v>10.5</v>
      </c>
    </row>
    <row r="199" spans="2:4">
      <c r="B199" s="27"/>
      <c r="C199" s="24" t="s">
        <v>591</v>
      </c>
      <c r="D199" s="24">
        <v>8.9</v>
      </c>
    </row>
    <row r="200" spans="2:4">
      <c r="B200" s="27"/>
      <c r="C200" s="24" t="s">
        <v>583</v>
      </c>
      <c r="D200" s="24">
        <v>2.2999999999999998</v>
      </c>
    </row>
    <row r="201" spans="2:4">
      <c r="B201" s="27"/>
      <c r="C201" s="24" t="s">
        <v>608</v>
      </c>
      <c r="D201" s="24">
        <v>3.7</v>
      </c>
    </row>
    <row r="202" spans="2:4">
      <c r="B202" s="27"/>
      <c r="C202" s="24" t="s">
        <v>609</v>
      </c>
      <c r="D202" s="24">
        <v>6.1</v>
      </c>
    </row>
    <row r="203" spans="2:4">
      <c r="B203" s="27"/>
      <c r="C203" s="24" t="s">
        <v>610</v>
      </c>
      <c r="D203" s="24">
        <v>5.6</v>
      </c>
    </row>
    <row r="204" spans="2:4">
      <c r="B204" s="27"/>
      <c r="C204" s="24" t="s">
        <v>611</v>
      </c>
      <c r="D204" s="24">
        <v>10.8</v>
      </c>
    </row>
    <row r="205" spans="2:4">
      <c r="B205" s="27"/>
      <c r="C205" s="24" t="s">
        <v>612</v>
      </c>
      <c r="D205" s="24">
        <v>15.1</v>
      </c>
    </row>
    <row r="206" spans="2:4">
      <c r="B206" s="27"/>
      <c r="C206" s="24" t="s">
        <v>613</v>
      </c>
      <c r="D206" s="24">
        <v>21.7</v>
      </c>
    </row>
    <row r="207" spans="2:4">
      <c r="B207" s="27"/>
      <c r="C207" s="24" t="s">
        <v>35</v>
      </c>
      <c r="D207" s="24">
        <v>2.2999999999999998</v>
      </c>
    </row>
    <row r="208" spans="2:4">
      <c r="B208" s="27"/>
      <c r="C208" s="24" t="s">
        <v>584</v>
      </c>
      <c r="D208" s="24">
        <v>17.5</v>
      </c>
    </row>
    <row r="209" spans="2:4">
      <c r="B209" s="27"/>
      <c r="C209" s="24" t="s">
        <v>614</v>
      </c>
      <c r="D209" s="24">
        <v>9</v>
      </c>
    </row>
    <row r="210" spans="2:4">
      <c r="B210" s="27"/>
      <c r="C210" s="24" t="s">
        <v>615</v>
      </c>
      <c r="D210" s="24">
        <v>12.8</v>
      </c>
    </row>
    <row r="211" spans="2:4">
      <c r="B211" s="27"/>
      <c r="C211" s="24" t="s">
        <v>616</v>
      </c>
      <c r="D211" s="24">
        <v>8.9</v>
      </c>
    </row>
    <row r="212" spans="2:4">
      <c r="B212" s="27"/>
      <c r="C212" s="24" t="s">
        <v>617</v>
      </c>
      <c r="D212" s="24">
        <v>4.8</v>
      </c>
    </row>
    <row r="213" spans="2:4">
      <c r="B213" s="27"/>
      <c r="C213" s="24" t="s">
        <v>618</v>
      </c>
      <c r="D213" s="24">
        <v>5.6</v>
      </c>
    </row>
    <row r="214" spans="2:4">
      <c r="B214" s="27"/>
      <c r="C214" s="24" t="s">
        <v>486</v>
      </c>
      <c r="D214" s="24">
        <v>2.9</v>
      </c>
    </row>
    <row r="215" spans="2:4">
      <c r="B215" s="27"/>
      <c r="C215" s="24" t="s">
        <v>583</v>
      </c>
      <c r="D215" s="24">
        <v>2.6</v>
      </c>
    </row>
    <row r="216" spans="2:4">
      <c r="B216" s="27"/>
      <c r="C216" s="24" t="s">
        <v>584</v>
      </c>
      <c r="D216" s="24">
        <v>18.2</v>
      </c>
    </row>
    <row r="217" spans="2:4">
      <c r="B217" s="27"/>
      <c r="C217" s="24" t="s">
        <v>619</v>
      </c>
      <c r="D217" s="24">
        <v>11.8</v>
      </c>
    </row>
    <row r="218" spans="2:4">
      <c r="B218" s="27"/>
      <c r="C218" s="24" t="s">
        <v>619</v>
      </c>
      <c r="D218" s="24">
        <v>10.199999999999999</v>
      </c>
    </row>
    <row r="219" spans="2:4">
      <c r="B219" s="27"/>
      <c r="C219" s="24" t="s">
        <v>390</v>
      </c>
      <c r="D219" s="24">
        <v>10.5</v>
      </c>
    </row>
    <row r="220" spans="2:4">
      <c r="B220" s="27"/>
      <c r="C220" s="24" t="s">
        <v>620</v>
      </c>
      <c r="D220" s="24">
        <v>10</v>
      </c>
    </row>
    <row r="221" spans="2:4">
      <c r="B221" s="27"/>
      <c r="C221" s="24" t="s">
        <v>621</v>
      </c>
      <c r="D221" s="24">
        <v>10.7</v>
      </c>
    </row>
    <row r="222" spans="2:4">
      <c r="B222" s="27"/>
      <c r="C222" s="24" t="s">
        <v>390</v>
      </c>
      <c r="D222" s="24">
        <v>10.5</v>
      </c>
    </row>
    <row r="223" spans="2:4">
      <c r="B223" s="27"/>
      <c r="C223" s="24" t="s">
        <v>622</v>
      </c>
      <c r="D223" s="24">
        <v>21.8</v>
      </c>
    </row>
    <row r="224" spans="2:4">
      <c r="B224"/>
      <c r="C224" s="24" t="s">
        <v>516</v>
      </c>
      <c r="D224" s="24">
        <v>23.63</v>
      </c>
    </row>
    <row r="225" spans="2:4">
      <c r="B225"/>
      <c r="C225" s="24" t="s">
        <v>516</v>
      </c>
      <c r="D225" s="24">
        <v>20.92</v>
      </c>
    </row>
    <row r="226" spans="2:4">
      <c r="B226"/>
      <c r="C226"/>
      <c r="D226" s="27">
        <f>SUM(D161:D225)</f>
        <v>1078.3500000000001</v>
      </c>
    </row>
    <row r="227" spans="2:4">
      <c r="B227"/>
      <c r="C227"/>
      <c r="D227"/>
    </row>
    <row r="228" spans="2:4">
      <c r="B228"/>
      <c r="C228"/>
      <c r="D228"/>
    </row>
    <row r="229" spans="2:4">
      <c r="B229"/>
      <c r="C229" s="22" t="s">
        <v>623</v>
      </c>
      <c r="D229"/>
    </row>
    <row r="230" spans="2:4">
      <c r="B230" s="23">
        <v>164</v>
      </c>
      <c r="C230" s="24" t="s">
        <v>161</v>
      </c>
      <c r="D230" s="24">
        <v>31.12</v>
      </c>
    </row>
    <row r="231" spans="2:4">
      <c r="B231" s="23" t="s">
        <v>47</v>
      </c>
      <c r="C231" s="24" t="s">
        <v>5</v>
      </c>
      <c r="D231" s="24">
        <v>44.43</v>
      </c>
    </row>
    <row r="232" spans="2:4">
      <c r="B232" s="23" t="s">
        <v>49</v>
      </c>
      <c r="C232" s="24" t="s">
        <v>10</v>
      </c>
      <c r="D232" s="24">
        <v>4.16</v>
      </c>
    </row>
    <row r="233" spans="2:4">
      <c r="B233" s="23" t="s">
        <v>50</v>
      </c>
      <c r="C233" s="24" t="s">
        <v>5</v>
      </c>
      <c r="D233" s="24">
        <v>39.950000000000003</v>
      </c>
    </row>
    <row r="234" spans="2:4">
      <c r="B234" s="23" t="s">
        <v>51</v>
      </c>
      <c r="C234" s="24" t="s">
        <v>39</v>
      </c>
      <c r="D234" s="24">
        <v>4.16</v>
      </c>
    </row>
    <row r="235" spans="2:4">
      <c r="B235" s="23" t="s">
        <v>53</v>
      </c>
      <c r="C235" s="24" t="s">
        <v>5</v>
      </c>
      <c r="D235" s="24">
        <v>34.06</v>
      </c>
    </row>
    <row r="236" spans="2:4">
      <c r="B236" s="23" t="s">
        <v>54</v>
      </c>
      <c r="C236" s="24" t="s">
        <v>81</v>
      </c>
      <c r="D236" s="24">
        <v>10.3</v>
      </c>
    </row>
    <row r="237" spans="2:4">
      <c r="B237" s="23" t="s">
        <v>56</v>
      </c>
      <c r="C237" s="24" t="s">
        <v>5</v>
      </c>
      <c r="D237" s="24">
        <v>36.47</v>
      </c>
    </row>
    <row r="238" spans="2:4">
      <c r="B238" s="23" t="s">
        <v>57</v>
      </c>
      <c r="C238" s="24" t="s">
        <v>10</v>
      </c>
      <c r="D238" s="24">
        <v>4.16</v>
      </c>
    </row>
    <row r="239" spans="2:4">
      <c r="B239" s="23" t="s">
        <v>58</v>
      </c>
      <c r="C239" s="24" t="s">
        <v>5</v>
      </c>
      <c r="D239" s="24">
        <v>46.55</v>
      </c>
    </row>
    <row r="240" spans="2:4">
      <c r="B240" s="23" t="s">
        <v>59</v>
      </c>
      <c r="C240" s="24" t="s">
        <v>60</v>
      </c>
      <c r="D240" s="24">
        <v>4.16</v>
      </c>
    </row>
    <row r="241" spans="2:4">
      <c r="B241" s="23">
        <v>170</v>
      </c>
      <c r="C241" s="24" t="s">
        <v>624</v>
      </c>
      <c r="D241" s="24">
        <v>12.77</v>
      </c>
    </row>
    <row r="242" spans="2:4">
      <c r="B242" s="23" t="s">
        <v>64</v>
      </c>
      <c r="C242" s="24" t="s">
        <v>625</v>
      </c>
      <c r="D242" s="24">
        <v>8.91</v>
      </c>
    </row>
    <row r="243" spans="2:4">
      <c r="B243" s="23" t="s">
        <v>66</v>
      </c>
      <c r="C243" s="24" t="s">
        <v>626</v>
      </c>
      <c r="D243" s="24">
        <v>8.0399999999999991</v>
      </c>
    </row>
    <row r="244" spans="2:4">
      <c r="B244" s="23" t="s">
        <v>627</v>
      </c>
      <c r="C244" s="24" t="s">
        <v>628</v>
      </c>
      <c r="D244" s="24">
        <v>12.1</v>
      </c>
    </row>
    <row r="245" spans="2:4">
      <c r="B245" s="23" t="s">
        <v>69</v>
      </c>
      <c r="C245" s="24" t="s">
        <v>5</v>
      </c>
      <c r="D245" s="24">
        <v>39.200000000000003</v>
      </c>
    </row>
    <row r="246" spans="2:4">
      <c r="B246" s="23" t="s">
        <v>71</v>
      </c>
      <c r="C246" s="24" t="s">
        <v>39</v>
      </c>
      <c r="D246" s="24">
        <v>5.04</v>
      </c>
    </row>
    <row r="247" spans="2:4">
      <c r="B247" s="23">
        <v>172</v>
      </c>
      <c r="C247" s="24" t="s">
        <v>27</v>
      </c>
      <c r="D247" s="24">
        <v>11.25</v>
      </c>
    </row>
    <row r="248" spans="2:4">
      <c r="B248" s="23" t="s">
        <v>73</v>
      </c>
      <c r="C248" s="24" t="s">
        <v>28</v>
      </c>
      <c r="D248" s="24">
        <v>18.62</v>
      </c>
    </row>
    <row r="249" spans="2:4">
      <c r="B249" s="23" t="s">
        <v>75</v>
      </c>
      <c r="C249" s="24" t="s">
        <v>26</v>
      </c>
      <c r="D249" s="24">
        <v>5.0199999999999996</v>
      </c>
    </row>
    <row r="250" spans="2:4">
      <c r="B250" s="23">
        <v>174</v>
      </c>
      <c r="C250" s="24" t="s">
        <v>29</v>
      </c>
      <c r="D250" s="24">
        <v>14.66</v>
      </c>
    </row>
    <row r="251" spans="2:4">
      <c r="B251" s="23">
        <v>175</v>
      </c>
      <c r="C251" s="24" t="s">
        <v>629</v>
      </c>
      <c r="D251" s="24">
        <v>24.45</v>
      </c>
    </row>
    <row r="252" spans="2:4">
      <c r="B252" s="23">
        <v>176</v>
      </c>
      <c r="C252" s="24" t="s">
        <v>126</v>
      </c>
      <c r="D252" s="24">
        <v>12.43</v>
      </c>
    </row>
    <row r="253" spans="2:4">
      <c r="B253" s="23" t="s">
        <v>80</v>
      </c>
      <c r="C253" s="24" t="s">
        <v>81</v>
      </c>
      <c r="D253" s="24">
        <v>1.86</v>
      </c>
    </row>
    <row r="254" spans="2:4">
      <c r="B254" s="23" t="s">
        <v>82</v>
      </c>
      <c r="C254" s="24" t="s">
        <v>37</v>
      </c>
      <c r="D254" s="24">
        <v>9.26</v>
      </c>
    </row>
    <row r="255" spans="2:4">
      <c r="B255" s="23" t="s">
        <v>84</v>
      </c>
      <c r="C255" s="24" t="s">
        <v>39</v>
      </c>
      <c r="D255" s="24">
        <v>2.5499999999999998</v>
      </c>
    </row>
    <row r="256" spans="2:4">
      <c r="B256" s="23">
        <v>178</v>
      </c>
      <c r="C256" s="24" t="s">
        <v>18</v>
      </c>
      <c r="D256" s="24">
        <v>68.739999999999995</v>
      </c>
    </row>
    <row r="257" spans="2:4">
      <c r="B257" s="23">
        <v>179</v>
      </c>
      <c r="C257" s="24" t="s">
        <v>18</v>
      </c>
      <c r="D257" s="24">
        <v>68.739999999999995</v>
      </c>
    </row>
    <row r="258" spans="2:4">
      <c r="B258" s="23">
        <v>180</v>
      </c>
      <c r="C258" s="24" t="s">
        <v>630</v>
      </c>
      <c r="D258" s="24">
        <v>10.25</v>
      </c>
    </row>
    <row r="259" spans="2:4">
      <c r="B259" s="23">
        <v>181</v>
      </c>
      <c r="C259" s="24" t="s">
        <v>89</v>
      </c>
      <c r="D259" s="24">
        <v>13.32</v>
      </c>
    </row>
    <row r="260" spans="2:4">
      <c r="B260" s="23">
        <v>182</v>
      </c>
      <c r="C260" s="24" t="s">
        <v>90</v>
      </c>
      <c r="D260" s="24">
        <v>14.01</v>
      </c>
    </row>
    <row r="261" spans="2:4">
      <c r="B261" s="23">
        <v>183</v>
      </c>
      <c r="C261" s="24" t="s">
        <v>91</v>
      </c>
      <c r="D261" s="24">
        <v>14.01</v>
      </c>
    </row>
    <row r="262" spans="2:4">
      <c r="B262" s="23">
        <v>184</v>
      </c>
      <c r="C262" s="24" t="s">
        <v>28</v>
      </c>
      <c r="D262" s="24">
        <v>17.440000000000001</v>
      </c>
    </row>
    <row r="263" spans="2:4">
      <c r="B263" s="23">
        <v>185</v>
      </c>
      <c r="C263" s="24" t="s">
        <v>28</v>
      </c>
      <c r="D263" s="24">
        <v>22.11</v>
      </c>
    </row>
    <row r="264" spans="2:4">
      <c r="B264" s="23">
        <v>186</v>
      </c>
      <c r="C264" s="24" t="s">
        <v>18</v>
      </c>
      <c r="D264" s="24">
        <v>15.26</v>
      </c>
    </row>
    <row r="265" spans="2:4">
      <c r="B265" s="23">
        <v>187</v>
      </c>
      <c r="C265" s="24" t="s">
        <v>92</v>
      </c>
      <c r="D265" s="24">
        <v>17.89</v>
      </c>
    </row>
    <row r="266" spans="2:4">
      <c r="B266" s="23">
        <v>188</v>
      </c>
      <c r="C266" s="24" t="s">
        <v>93</v>
      </c>
      <c r="D266" s="24">
        <v>33.72</v>
      </c>
    </row>
    <row r="267" spans="2:4">
      <c r="B267" s="23">
        <v>189</v>
      </c>
      <c r="C267" s="24" t="s">
        <v>94</v>
      </c>
      <c r="D267" s="24">
        <v>18.05</v>
      </c>
    </row>
    <row r="268" spans="2:4">
      <c r="B268" s="23">
        <v>190</v>
      </c>
      <c r="C268" s="24" t="s">
        <v>39</v>
      </c>
      <c r="D268" s="24">
        <v>3.89</v>
      </c>
    </row>
    <row r="269" spans="2:4">
      <c r="B269" s="23">
        <v>191</v>
      </c>
      <c r="C269" s="24" t="s">
        <v>95</v>
      </c>
      <c r="D269" s="24">
        <v>18.77</v>
      </c>
    </row>
    <row r="270" spans="2:4">
      <c r="B270" s="23" t="s">
        <v>631</v>
      </c>
      <c r="C270" s="24" t="s">
        <v>97</v>
      </c>
      <c r="D270" s="24">
        <v>8.07</v>
      </c>
    </row>
    <row r="271" spans="2:4">
      <c r="B271" s="23" t="s">
        <v>632</v>
      </c>
      <c r="C271" s="24" t="s">
        <v>99</v>
      </c>
      <c r="D271" s="24">
        <v>15.52</v>
      </c>
    </row>
    <row r="272" spans="2:4">
      <c r="B272" s="23" t="s">
        <v>633</v>
      </c>
      <c r="C272" s="24" t="s">
        <v>101</v>
      </c>
      <c r="D272" s="24">
        <v>5.98</v>
      </c>
    </row>
    <row r="273" spans="2:4">
      <c r="B273" s="23" t="s">
        <v>634</v>
      </c>
      <c r="C273" s="24" t="s">
        <v>26</v>
      </c>
      <c r="D273" s="24">
        <v>7.35</v>
      </c>
    </row>
    <row r="274" spans="2:4">
      <c r="B274" s="23">
        <v>192</v>
      </c>
      <c r="C274" s="24" t="s">
        <v>102</v>
      </c>
      <c r="D274" s="24">
        <v>13.9</v>
      </c>
    </row>
    <row r="275" spans="2:4">
      <c r="B275" s="23" t="s">
        <v>635</v>
      </c>
      <c r="C275" s="24" t="s">
        <v>636</v>
      </c>
      <c r="D275" s="24">
        <v>5.67</v>
      </c>
    </row>
    <row r="276" spans="2:4">
      <c r="B276" s="23">
        <v>193</v>
      </c>
      <c r="C276" s="24" t="s">
        <v>5</v>
      </c>
      <c r="D276" s="24">
        <v>47.6</v>
      </c>
    </row>
    <row r="277" spans="2:4">
      <c r="B277" s="23" t="s">
        <v>637</v>
      </c>
      <c r="C277" s="24" t="s">
        <v>10</v>
      </c>
      <c r="D277" s="24">
        <v>5.04</v>
      </c>
    </row>
    <row r="278" spans="2:4">
      <c r="B278" s="23">
        <v>194</v>
      </c>
      <c r="C278" s="24" t="s">
        <v>5</v>
      </c>
      <c r="D278" s="24">
        <v>39.18</v>
      </c>
    </row>
    <row r="279" spans="2:4">
      <c r="B279" s="23" t="s">
        <v>638</v>
      </c>
      <c r="C279" s="24" t="s">
        <v>10</v>
      </c>
      <c r="D279" s="24">
        <v>5.04</v>
      </c>
    </row>
    <row r="280" spans="2:4">
      <c r="B280" s="23" t="s">
        <v>639</v>
      </c>
      <c r="C280" s="24" t="s">
        <v>5</v>
      </c>
      <c r="D280" s="24">
        <v>22.13</v>
      </c>
    </row>
    <row r="281" spans="2:4">
      <c r="B281" s="23" t="s">
        <v>640</v>
      </c>
      <c r="C281" s="24" t="s">
        <v>5</v>
      </c>
      <c r="D281" s="24">
        <v>16.829999999999998</v>
      </c>
    </row>
    <row r="282" spans="2:4">
      <c r="B282" s="23" t="s">
        <v>641</v>
      </c>
      <c r="C282" s="24" t="s">
        <v>18</v>
      </c>
      <c r="D282" s="24">
        <v>5.09</v>
      </c>
    </row>
    <row r="283" spans="2:4">
      <c r="B283" s="23" t="s">
        <v>642</v>
      </c>
      <c r="C283" s="24" t="s">
        <v>5</v>
      </c>
      <c r="D283" s="24">
        <v>21.86</v>
      </c>
    </row>
    <row r="284" spans="2:4">
      <c r="B284" s="23" t="s">
        <v>643</v>
      </c>
      <c r="C284" s="24" t="s">
        <v>5</v>
      </c>
      <c r="D284" s="24">
        <v>16.28</v>
      </c>
    </row>
    <row r="285" spans="2:4">
      <c r="B285" s="23" t="s">
        <v>644</v>
      </c>
      <c r="C285" s="24" t="s">
        <v>18</v>
      </c>
      <c r="D285" s="24">
        <v>5.9</v>
      </c>
    </row>
    <row r="286" spans="2:4">
      <c r="B286" s="23" t="s">
        <v>645</v>
      </c>
      <c r="C286" s="24" t="s">
        <v>91</v>
      </c>
      <c r="D286" s="24">
        <v>19.38</v>
      </c>
    </row>
    <row r="287" spans="2:4">
      <c r="B287" s="23" t="s">
        <v>646</v>
      </c>
      <c r="C287" s="24" t="s">
        <v>39</v>
      </c>
      <c r="D287" s="24">
        <v>7.04</v>
      </c>
    </row>
    <row r="288" spans="2:4">
      <c r="B288" s="23" t="s">
        <v>647</v>
      </c>
      <c r="C288" s="24" t="s">
        <v>126</v>
      </c>
      <c r="D288" s="24">
        <v>12.97</v>
      </c>
    </row>
    <row r="289" spans="1:1025">
      <c r="B289" s="23" t="s">
        <v>648</v>
      </c>
      <c r="C289" s="24" t="s">
        <v>649</v>
      </c>
      <c r="D289" s="24">
        <v>16.3</v>
      </c>
    </row>
    <row r="290" spans="1:1025" s="53" customFormat="1">
      <c r="A290" s="1"/>
      <c r="B290" s="33"/>
      <c r="C290" s="26" t="s">
        <v>1138</v>
      </c>
      <c r="D290" s="26">
        <v>11.45</v>
      </c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  <c r="IY290" s="1"/>
      <c r="IZ290" s="1"/>
      <c r="JA290" s="1"/>
      <c r="JB290" s="1"/>
      <c r="JC290" s="1"/>
      <c r="JD290" s="1"/>
      <c r="JE290" s="1"/>
      <c r="JF290" s="1"/>
      <c r="JG290" s="1"/>
      <c r="JH290" s="1"/>
      <c r="JI290" s="1"/>
      <c r="JJ290" s="1"/>
      <c r="JK290" s="1"/>
      <c r="JL290" s="1"/>
      <c r="JM290" s="1"/>
      <c r="JN290" s="1"/>
      <c r="JO290" s="1"/>
      <c r="JP290" s="1"/>
      <c r="JQ290" s="1"/>
      <c r="JR290" s="1"/>
      <c r="JS290" s="1"/>
      <c r="JT290" s="1"/>
      <c r="JU290" s="1"/>
      <c r="JV290" s="1"/>
      <c r="JW290" s="1"/>
      <c r="JX290" s="1"/>
      <c r="JY290" s="1"/>
      <c r="JZ290" s="1"/>
      <c r="KA290" s="1"/>
      <c r="KB290" s="1"/>
      <c r="KC290" s="1"/>
      <c r="KD290" s="1"/>
      <c r="KE290" s="1"/>
      <c r="KF290" s="1"/>
      <c r="KG290" s="1"/>
      <c r="KH290" s="1"/>
      <c r="KI290" s="1"/>
      <c r="KJ290" s="1"/>
      <c r="KK290" s="1"/>
      <c r="KL290" s="1"/>
      <c r="KM290" s="1"/>
      <c r="KN290" s="1"/>
      <c r="KO290" s="1"/>
      <c r="KP290" s="1"/>
      <c r="KQ290" s="1"/>
      <c r="KR290" s="1"/>
      <c r="KS290" s="1"/>
      <c r="KT290" s="1"/>
      <c r="KU290" s="1"/>
      <c r="KV290" s="1"/>
      <c r="KW290" s="1"/>
      <c r="KX290" s="1"/>
      <c r="KY290" s="1"/>
      <c r="KZ290" s="1"/>
      <c r="LA290" s="1"/>
      <c r="LB290" s="1"/>
      <c r="LC290" s="1"/>
      <c r="LD290" s="1"/>
      <c r="LE290" s="1"/>
      <c r="LF290" s="1"/>
      <c r="LG290" s="1"/>
      <c r="LH290" s="1"/>
      <c r="LI290" s="1"/>
      <c r="LJ290" s="1"/>
      <c r="LK290" s="1"/>
      <c r="LL290" s="1"/>
      <c r="LM290" s="1"/>
      <c r="LN290" s="1"/>
      <c r="LO290" s="1"/>
      <c r="LP290" s="1"/>
      <c r="LQ290" s="1"/>
      <c r="LR290" s="1"/>
      <c r="LS290" s="1"/>
      <c r="LT290" s="1"/>
      <c r="LU290" s="1"/>
      <c r="LV290" s="1"/>
      <c r="LW290" s="1"/>
      <c r="LX290" s="1"/>
      <c r="LY290" s="1"/>
      <c r="LZ290" s="1"/>
      <c r="MA290" s="1"/>
      <c r="MB290" s="1"/>
      <c r="MC290" s="1"/>
      <c r="MD290" s="1"/>
      <c r="ME290" s="1"/>
      <c r="MF290" s="1"/>
      <c r="MG290" s="1"/>
      <c r="MH290" s="1"/>
      <c r="MI290" s="1"/>
      <c r="MJ290" s="1"/>
      <c r="MK290" s="1"/>
      <c r="ML290" s="1"/>
      <c r="MM290" s="1"/>
      <c r="MN290" s="1"/>
      <c r="MO290" s="1"/>
      <c r="MP290" s="1"/>
      <c r="MQ290" s="1"/>
      <c r="MR290" s="1"/>
      <c r="MS290" s="1"/>
      <c r="MT290" s="1"/>
      <c r="MU290" s="1"/>
      <c r="MV290" s="1"/>
      <c r="MW290" s="1"/>
      <c r="MX290" s="1"/>
      <c r="MY290" s="1"/>
      <c r="MZ290" s="1"/>
      <c r="NA290" s="1"/>
      <c r="NB290" s="1"/>
      <c r="NC290" s="1"/>
      <c r="ND290" s="1"/>
      <c r="NE290" s="1"/>
      <c r="NF290" s="1"/>
      <c r="NG290" s="1"/>
      <c r="NH290" s="1"/>
      <c r="NI290" s="1"/>
      <c r="NJ290" s="1"/>
      <c r="NK290" s="1"/>
      <c r="NL290" s="1"/>
      <c r="NM290" s="1"/>
      <c r="NN290" s="1"/>
      <c r="NO290" s="1"/>
      <c r="NP290" s="1"/>
      <c r="NQ290" s="1"/>
      <c r="NR290" s="1"/>
      <c r="NS290" s="1"/>
      <c r="NT290" s="1"/>
      <c r="NU290" s="1"/>
      <c r="NV290" s="1"/>
      <c r="NW290" s="1"/>
      <c r="NX290" s="1"/>
      <c r="NY290" s="1"/>
      <c r="NZ290" s="1"/>
      <c r="OA290" s="1"/>
      <c r="OB290" s="1"/>
      <c r="OC290" s="1"/>
      <c r="OD290" s="1"/>
      <c r="OE290" s="1"/>
      <c r="OF290" s="1"/>
      <c r="OG290" s="1"/>
      <c r="OH290" s="1"/>
      <c r="OI290" s="1"/>
      <c r="OJ290" s="1"/>
      <c r="OK290" s="1"/>
      <c r="OL290" s="1"/>
      <c r="OM290" s="1"/>
      <c r="ON290" s="1"/>
      <c r="OO290" s="1"/>
      <c r="OP290" s="1"/>
      <c r="OQ290" s="1"/>
      <c r="OR290" s="1"/>
      <c r="OS290" s="1"/>
      <c r="OT290" s="1"/>
      <c r="OU290" s="1"/>
      <c r="OV290" s="1"/>
      <c r="OW290" s="1"/>
      <c r="OX290" s="1"/>
      <c r="OY290" s="1"/>
      <c r="OZ290" s="1"/>
      <c r="PA290" s="1"/>
      <c r="PB290" s="1"/>
      <c r="PC290" s="1"/>
      <c r="PD290" s="1"/>
      <c r="PE290" s="1"/>
      <c r="PF290" s="1"/>
      <c r="PG290" s="1"/>
      <c r="PH290" s="1"/>
      <c r="PI290" s="1"/>
      <c r="PJ290" s="1"/>
      <c r="PK290" s="1"/>
      <c r="PL290" s="1"/>
      <c r="PM290" s="1"/>
      <c r="PN290" s="1"/>
      <c r="PO290" s="1"/>
      <c r="PP290" s="1"/>
      <c r="PQ290" s="1"/>
      <c r="PR290" s="1"/>
      <c r="PS290" s="1"/>
      <c r="PT290" s="1"/>
      <c r="PU290" s="1"/>
      <c r="PV290" s="1"/>
      <c r="PW290" s="1"/>
      <c r="PX290" s="1"/>
      <c r="PY290" s="1"/>
      <c r="PZ290" s="1"/>
      <c r="QA290" s="1"/>
      <c r="QB290" s="1"/>
      <c r="QC290" s="1"/>
      <c r="QD290" s="1"/>
      <c r="QE290" s="1"/>
      <c r="QF290" s="1"/>
      <c r="QG290" s="1"/>
      <c r="QH290" s="1"/>
      <c r="QI290" s="1"/>
      <c r="QJ290" s="1"/>
      <c r="QK290" s="1"/>
      <c r="QL290" s="1"/>
      <c r="QM290" s="1"/>
      <c r="QN290" s="1"/>
      <c r="QO290" s="1"/>
      <c r="QP290" s="1"/>
      <c r="QQ290" s="1"/>
      <c r="QR290" s="1"/>
      <c r="QS290" s="1"/>
      <c r="QT290" s="1"/>
      <c r="QU290" s="1"/>
      <c r="QV290" s="1"/>
      <c r="QW290" s="1"/>
      <c r="QX290" s="1"/>
      <c r="QY290" s="1"/>
      <c r="QZ290" s="1"/>
      <c r="RA290" s="1"/>
      <c r="RB290" s="1"/>
      <c r="RC290" s="1"/>
      <c r="RD290" s="1"/>
      <c r="RE290" s="1"/>
      <c r="RF290" s="1"/>
      <c r="RG290" s="1"/>
      <c r="RH290" s="1"/>
      <c r="RI290" s="1"/>
      <c r="RJ290" s="1"/>
      <c r="RK290" s="1"/>
      <c r="RL290" s="1"/>
      <c r="RM290" s="1"/>
      <c r="RN290" s="1"/>
      <c r="RO290" s="1"/>
      <c r="RP290" s="1"/>
      <c r="RQ290" s="1"/>
      <c r="RR290" s="1"/>
      <c r="RS290" s="1"/>
      <c r="RT290" s="1"/>
      <c r="RU290" s="1"/>
      <c r="RV290" s="1"/>
      <c r="RW290" s="1"/>
      <c r="RX290" s="1"/>
      <c r="RY290" s="1"/>
      <c r="RZ290" s="1"/>
      <c r="SA290" s="1"/>
      <c r="SB290" s="1"/>
      <c r="SC290" s="1"/>
      <c r="SD290" s="1"/>
      <c r="SE290" s="1"/>
      <c r="SF290" s="1"/>
      <c r="SG290" s="1"/>
      <c r="SH290" s="1"/>
      <c r="SI290" s="1"/>
      <c r="SJ290" s="1"/>
      <c r="SK290" s="1"/>
      <c r="SL290" s="1"/>
      <c r="SM290" s="1"/>
      <c r="SN290" s="1"/>
      <c r="SO290" s="1"/>
      <c r="SP290" s="1"/>
      <c r="SQ290" s="1"/>
      <c r="SR290" s="1"/>
      <c r="SS290" s="1"/>
      <c r="ST290" s="1"/>
      <c r="SU290" s="1"/>
      <c r="SV290" s="1"/>
      <c r="SW290" s="1"/>
      <c r="SX290" s="1"/>
      <c r="SY290" s="1"/>
      <c r="SZ290" s="1"/>
      <c r="TA290" s="1"/>
      <c r="TB290" s="1"/>
      <c r="TC290" s="1"/>
      <c r="TD290" s="1"/>
      <c r="TE290" s="1"/>
      <c r="TF290" s="1"/>
      <c r="TG290" s="1"/>
      <c r="TH290" s="1"/>
      <c r="TI290" s="1"/>
      <c r="TJ290" s="1"/>
      <c r="TK290" s="1"/>
      <c r="TL290" s="1"/>
      <c r="TM290" s="1"/>
      <c r="TN290" s="1"/>
      <c r="TO290" s="1"/>
      <c r="TP290" s="1"/>
      <c r="TQ290" s="1"/>
      <c r="TR290" s="1"/>
      <c r="TS290" s="1"/>
      <c r="TT290" s="1"/>
      <c r="TU290" s="1"/>
      <c r="TV290" s="1"/>
      <c r="TW290" s="1"/>
      <c r="TX290" s="1"/>
      <c r="TY290" s="1"/>
      <c r="TZ290" s="1"/>
      <c r="UA290" s="1"/>
      <c r="UB290" s="1"/>
      <c r="UC290" s="1"/>
      <c r="UD290" s="1"/>
      <c r="UE290" s="1"/>
      <c r="UF290" s="1"/>
      <c r="UG290" s="1"/>
      <c r="UH290" s="1"/>
      <c r="UI290" s="1"/>
      <c r="UJ290" s="1"/>
      <c r="UK290" s="1"/>
      <c r="UL290" s="1"/>
      <c r="UM290" s="1"/>
      <c r="UN290" s="1"/>
      <c r="UO290" s="1"/>
      <c r="UP290" s="1"/>
      <c r="UQ290" s="1"/>
      <c r="UR290" s="1"/>
      <c r="US290" s="1"/>
      <c r="UT290" s="1"/>
      <c r="UU290" s="1"/>
      <c r="UV290" s="1"/>
      <c r="UW290" s="1"/>
      <c r="UX290" s="1"/>
      <c r="UY290" s="1"/>
      <c r="UZ290" s="1"/>
      <c r="VA290" s="1"/>
      <c r="VB290" s="1"/>
      <c r="VC290" s="1"/>
      <c r="VD290" s="1"/>
      <c r="VE290" s="1"/>
      <c r="VF290" s="1"/>
      <c r="VG290" s="1"/>
      <c r="VH290" s="1"/>
      <c r="VI290" s="1"/>
      <c r="VJ290" s="1"/>
      <c r="VK290" s="1"/>
      <c r="VL290" s="1"/>
      <c r="VM290" s="1"/>
      <c r="VN290" s="1"/>
      <c r="VO290" s="1"/>
      <c r="VP290" s="1"/>
      <c r="VQ290" s="1"/>
      <c r="VR290" s="1"/>
      <c r="VS290" s="1"/>
      <c r="VT290" s="1"/>
      <c r="VU290" s="1"/>
      <c r="VV290" s="1"/>
      <c r="VW290" s="1"/>
      <c r="VX290" s="1"/>
      <c r="VY290" s="1"/>
      <c r="VZ290" s="1"/>
      <c r="WA290" s="1"/>
      <c r="WB290" s="1"/>
      <c r="WC290" s="1"/>
      <c r="WD290" s="1"/>
      <c r="WE290" s="1"/>
      <c r="WF290" s="1"/>
      <c r="WG290" s="1"/>
      <c r="WH290" s="1"/>
      <c r="WI290" s="1"/>
      <c r="WJ290" s="1"/>
      <c r="WK290" s="1"/>
      <c r="WL290" s="1"/>
      <c r="WM290" s="1"/>
      <c r="WN290" s="1"/>
      <c r="WO290" s="1"/>
      <c r="WP290" s="1"/>
      <c r="WQ290" s="1"/>
      <c r="WR290" s="1"/>
      <c r="WS290" s="1"/>
      <c r="WT290" s="1"/>
      <c r="WU290" s="1"/>
      <c r="WV290" s="1"/>
      <c r="WW290" s="1"/>
      <c r="WX290" s="1"/>
      <c r="WY290" s="1"/>
      <c r="WZ290" s="1"/>
      <c r="XA290" s="1"/>
      <c r="XB290" s="1"/>
      <c r="XC290" s="1"/>
      <c r="XD290" s="1"/>
      <c r="XE290" s="1"/>
      <c r="XF290" s="1"/>
      <c r="XG290" s="1"/>
      <c r="XH290" s="1"/>
      <c r="XI290" s="1"/>
      <c r="XJ290" s="1"/>
      <c r="XK290" s="1"/>
      <c r="XL290" s="1"/>
      <c r="XM290" s="1"/>
      <c r="XN290" s="1"/>
      <c r="XO290" s="1"/>
      <c r="XP290" s="1"/>
      <c r="XQ290" s="1"/>
      <c r="XR290" s="1"/>
      <c r="XS290" s="1"/>
      <c r="XT290" s="1"/>
      <c r="XU290" s="1"/>
      <c r="XV290" s="1"/>
      <c r="XW290" s="1"/>
      <c r="XX290" s="1"/>
      <c r="XY290" s="1"/>
      <c r="XZ290" s="1"/>
      <c r="YA290" s="1"/>
      <c r="YB290" s="1"/>
      <c r="YC290" s="1"/>
      <c r="YD290" s="1"/>
      <c r="YE290" s="1"/>
      <c r="YF290" s="1"/>
      <c r="YG290" s="1"/>
      <c r="YH290" s="1"/>
      <c r="YI290" s="1"/>
      <c r="YJ290" s="1"/>
      <c r="YK290" s="1"/>
      <c r="YL290" s="1"/>
      <c r="YM290" s="1"/>
      <c r="YN290" s="1"/>
      <c r="YO290" s="1"/>
      <c r="YP290" s="1"/>
      <c r="YQ290" s="1"/>
      <c r="YR290" s="1"/>
      <c r="YS290" s="1"/>
      <c r="YT290" s="1"/>
      <c r="YU290" s="1"/>
      <c r="YV290" s="1"/>
      <c r="YW290" s="1"/>
      <c r="YX290" s="1"/>
      <c r="YY290" s="1"/>
      <c r="YZ290" s="1"/>
      <c r="ZA290" s="1"/>
      <c r="ZB290" s="1"/>
      <c r="ZC290" s="1"/>
      <c r="ZD290" s="1"/>
      <c r="ZE290" s="1"/>
      <c r="ZF290" s="1"/>
      <c r="ZG290" s="1"/>
      <c r="ZH290" s="1"/>
      <c r="ZI290" s="1"/>
      <c r="ZJ290" s="1"/>
      <c r="ZK290" s="1"/>
      <c r="ZL290" s="1"/>
      <c r="ZM290" s="1"/>
      <c r="ZN290" s="1"/>
      <c r="ZO290" s="1"/>
      <c r="ZP290" s="1"/>
      <c r="ZQ290" s="1"/>
      <c r="ZR290" s="1"/>
      <c r="ZS290" s="1"/>
      <c r="ZT290" s="1"/>
      <c r="ZU290" s="1"/>
      <c r="ZV290" s="1"/>
      <c r="ZW290" s="1"/>
      <c r="ZX290" s="1"/>
      <c r="ZY290" s="1"/>
      <c r="ZZ290" s="1"/>
      <c r="AAA290" s="1"/>
      <c r="AAB290" s="1"/>
      <c r="AAC290" s="1"/>
      <c r="AAD290" s="1"/>
      <c r="AAE290" s="1"/>
      <c r="AAF290" s="1"/>
      <c r="AAG290" s="1"/>
      <c r="AAH290" s="1"/>
      <c r="AAI290" s="1"/>
      <c r="AAJ290" s="1"/>
      <c r="AAK290" s="1"/>
      <c r="AAL290" s="1"/>
      <c r="AAM290" s="1"/>
      <c r="AAN290" s="1"/>
      <c r="AAO290" s="1"/>
      <c r="AAP290" s="1"/>
      <c r="AAQ290" s="1"/>
      <c r="AAR290" s="1"/>
      <c r="AAS290" s="1"/>
      <c r="AAT290" s="1"/>
      <c r="AAU290" s="1"/>
      <c r="AAV290" s="1"/>
      <c r="AAW290" s="1"/>
      <c r="AAX290" s="1"/>
      <c r="AAY290" s="1"/>
      <c r="AAZ290" s="1"/>
      <c r="ABA290" s="1"/>
      <c r="ABB290" s="1"/>
      <c r="ABC290" s="1"/>
      <c r="ABD290" s="1"/>
      <c r="ABE290" s="1"/>
      <c r="ABF290" s="1"/>
      <c r="ABG290" s="1"/>
      <c r="ABH290" s="1"/>
      <c r="ABI290" s="1"/>
      <c r="ABJ290" s="1"/>
      <c r="ABK290" s="1"/>
      <c r="ABL290" s="1"/>
      <c r="ABM290" s="1"/>
      <c r="ABN290" s="1"/>
      <c r="ABO290" s="1"/>
      <c r="ABP290" s="1"/>
      <c r="ABQ290" s="1"/>
      <c r="ABR290" s="1"/>
      <c r="ABS290" s="1"/>
      <c r="ABT290" s="1"/>
      <c r="ABU290" s="1"/>
      <c r="ABV290" s="1"/>
      <c r="ABW290" s="1"/>
      <c r="ABX290" s="1"/>
      <c r="ABY290" s="1"/>
      <c r="ABZ290" s="1"/>
      <c r="ACA290" s="1"/>
      <c r="ACB290" s="1"/>
      <c r="ACC290" s="1"/>
      <c r="ACD290" s="1"/>
      <c r="ACE290" s="1"/>
      <c r="ACF290" s="1"/>
      <c r="ACG290" s="1"/>
      <c r="ACH290" s="1"/>
      <c r="ACI290" s="1"/>
      <c r="ACJ290" s="1"/>
      <c r="ACK290" s="1"/>
      <c r="ACL290" s="1"/>
      <c r="ACM290" s="1"/>
      <c r="ACN290" s="1"/>
      <c r="ACO290" s="1"/>
      <c r="ACP290" s="1"/>
      <c r="ACQ290" s="1"/>
      <c r="ACR290" s="1"/>
      <c r="ACS290" s="1"/>
      <c r="ACT290" s="1"/>
      <c r="ACU290" s="1"/>
      <c r="ACV290" s="1"/>
      <c r="ACW290" s="1"/>
      <c r="ACX290" s="1"/>
      <c r="ACY290" s="1"/>
      <c r="ACZ290" s="1"/>
      <c r="ADA290" s="1"/>
      <c r="ADB290" s="1"/>
      <c r="ADC290" s="1"/>
      <c r="ADD290" s="1"/>
      <c r="ADE290" s="1"/>
      <c r="ADF290" s="1"/>
      <c r="ADG290" s="1"/>
      <c r="ADH290" s="1"/>
      <c r="ADI290" s="1"/>
      <c r="ADJ290" s="1"/>
      <c r="ADK290" s="1"/>
      <c r="ADL290" s="1"/>
      <c r="ADM290" s="1"/>
      <c r="ADN290" s="1"/>
      <c r="ADO290" s="1"/>
      <c r="ADP290" s="1"/>
      <c r="ADQ290" s="1"/>
      <c r="ADR290" s="1"/>
      <c r="ADS290" s="1"/>
      <c r="ADT290" s="1"/>
      <c r="ADU290" s="1"/>
      <c r="ADV290" s="1"/>
      <c r="ADW290" s="1"/>
      <c r="ADX290" s="1"/>
      <c r="ADY290" s="1"/>
      <c r="ADZ290" s="1"/>
      <c r="AEA290" s="1"/>
      <c r="AEB290" s="1"/>
      <c r="AEC290" s="1"/>
      <c r="AED290" s="1"/>
      <c r="AEE290" s="1"/>
      <c r="AEF290" s="1"/>
      <c r="AEG290" s="1"/>
      <c r="AEH290" s="1"/>
      <c r="AEI290" s="1"/>
      <c r="AEJ290" s="1"/>
      <c r="AEK290" s="1"/>
      <c r="AEL290" s="1"/>
      <c r="AEM290" s="1"/>
      <c r="AEN290" s="1"/>
      <c r="AEO290" s="1"/>
      <c r="AEP290" s="1"/>
      <c r="AEQ290" s="1"/>
      <c r="AER290" s="1"/>
      <c r="AES290" s="1"/>
      <c r="AET290" s="1"/>
      <c r="AEU290" s="1"/>
      <c r="AEV290" s="1"/>
      <c r="AEW290" s="1"/>
      <c r="AEX290" s="1"/>
      <c r="AEY290" s="1"/>
      <c r="AEZ290" s="1"/>
      <c r="AFA290" s="1"/>
      <c r="AFB290" s="1"/>
      <c r="AFC290" s="1"/>
      <c r="AFD290" s="1"/>
      <c r="AFE290" s="1"/>
      <c r="AFF290" s="1"/>
      <c r="AFG290" s="1"/>
      <c r="AFH290" s="1"/>
      <c r="AFI290" s="1"/>
      <c r="AFJ290" s="1"/>
      <c r="AFK290" s="1"/>
      <c r="AFL290" s="1"/>
      <c r="AFM290" s="1"/>
      <c r="AFN290" s="1"/>
      <c r="AFO290" s="1"/>
      <c r="AFP290" s="1"/>
      <c r="AFQ290" s="1"/>
      <c r="AFR290" s="1"/>
      <c r="AFS290" s="1"/>
      <c r="AFT290" s="1"/>
      <c r="AFU290" s="1"/>
      <c r="AFV290" s="1"/>
      <c r="AFW290" s="1"/>
      <c r="AFX290" s="1"/>
      <c r="AFY290" s="1"/>
      <c r="AFZ290" s="1"/>
      <c r="AGA290" s="1"/>
      <c r="AGB290" s="1"/>
      <c r="AGC290" s="1"/>
      <c r="AGD290" s="1"/>
      <c r="AGE290" s="1"/>
      <c r="AGF290" s="1"/>
      <c r="AGG290" s="1"/>
      <c r="AGH290" s="1"/>
      <c r="AGI290" s="1"/>
      <c r="AGJ290" s="1"/>
      <c r="AGK290" s="1"/>
      <c r="AGL290" s="1"/>
      <c r="AGM290" s="1"/>
      <c r="AGN290" s="1"/>
      <c r="AGO290" s="1"/>
      <c r="AGP290" s="1"/>
      <c r="AGQ290" s="1"/>
      <c r="AGR290" s="1"/>
      <c r="AGS290" s="1"/>
      <c r="AGT290" s="1"/>
      <c r="AGU290" s="1"/>
      <c r="AGV290" s="1"/>
      <c r="AGW290" s="1"/>
      <c r="AGX290" s="1"/>
      <c r="AGY290" s="1"/>
      <c r="AGZ290" s="1"/>
      <c r="AHA290" s="1"/>
      <c r="AHB290" s="1"/>
      <c r="AHC290" s="1"/>
      <c r="AHD290" s="1"/>
      <c r="AHE290" s="1"/>
      <c r="AHF290" s="1"/>
      <c r="AHG290" s="1"/>
      <c r="AHH290" s="1"/>
      <c r="AHI290" s="1"/>
      <c r="AHJ290" s="1"/>
      <c r="AHK290" s="1"/>
      <c r="AHL290" s="1"/>
      <c r="AHM290" s="1"/>
      <c r="AHN290" s="1"/>
      <c r="AHO290" s="1"/>
      <c r="AHP290" s="1"/>
      <c r="AHQ290" s="1"/>
      <c r="AHR290" s="1"/>
      <c r="AHS290" s="1"/>
      <c r="AHT290" s="1"/>
      <c r="AHU290" s="1"/>
      <c r="AHV290" s="1"/>
      <c r="AHW290" s="1"/>
      <c r="AHX290" s="1"/>
      <c r="AHY290" s="1"/>
      <c r="AHZ290" s="1"/>
      <c r="AIA290" s="1"/>
      <c r="AIB290" s="1"/>
      <c r="AIC290" s="1"/>
      <c r="AID290" s="1"/>
      <c r="AIE290" s="1"/>
      <c r="AIF290" s="1"/>
      <c r="AIG290" s="1"/>
      <c r="AIH290" s="1"/>
      <c r="AII290" s="1"/>
      <c r="AIJ290" s="1"/>
      <c r="AIK290" s="1"/>
      <c r="AIL290" s="1"/>
      <c r="AIM290" s="1"/>
      <c r="AIN290" s="1"/>
      <c r="AIO290" s="1"/>
      <c r="AIP290" s="1"/>
      <c r="AIQ290" s="1"/>
      <c r="AIR290" s="1"/>
      <c r="AIS290" s="1"/>
      <c r="AIT290" s="1"/>
      <c r="AIU290" s="1"/>
      <c r="AIV290" s="1"/>
      <c r="AIW290" s="1"/>
      <c r="AIX290" s="1"/>
      <c r="AIY290" s="1"/>
      <c r="AIZ290" s="1"/>
      <c r="AJA290" s="1"/>
      <c r="AJB290" s="1"/>
      <c r="AJC290" s="1"/>
      <c r="AJD290" s="1"/>
      <c r="AJE290" s="1"/>
      <c r="AJF290" s="1"/>
      <c r="AJG290" s="1"/>
      <c r="AJH290" s="1"/>
      <c r="AJI290" s="1"/>
      <c r="AJJ290" s="1"/>
      <c r="AJK290" s="1"/>
      <c r="AJL290" s="1"/>
      <c r="AJM290" s="1"/>
      <c r="AJN290" s="1"/>
      <c r="AJO290" s="1"/>
      <c r="AJP290" s="1"/>
      <c r="AJQ290" s="1"/>
      <c r="AJR290" s="1"/>
      <c r="AJS290" s="1"/>
      <c r="AJT290" s="1"/>
      <c r="AJU290" s="1"/>
      <c r="AJV290" s="1"/>
      <c r="AJW290" s="1"/>
      <c r="AJX290" s="1"/>
      <c r="AJY290" s="1"/>
      <c r="AJZ290" s="1"/>
      <c r="AKA290" s="1"/>
      <c r="AKB290" s="1"/>
      <c r="AKC290" s="1"/>
      <c r="AKD290" s="1"/>
      <c r="AKE290" s="1"/>
      <c r="AKF290" s="1"/>
      <c r="AKG290" s="1"/>
      <c r="AKH290" s="1"/>
      <c r="AKI290" s="1"/>
      <c r="AKJ290" s="1"/>
      <c r="AKK290" s="1"/>
      <c r="AKL290" s="1"/>
      <c r="AKM290" s="1"/>
      <c r="AKN290" s="1"/>
      <c r="AKO290" s="1"/>
      <c r="AKP290" s="1"/>
      <c r="AKQ290" s="1"/>
      <c r="AKR290" s="1"/>
      <c r="AKS290" s="1"/>
      <c r="AKT290" s="1"/>
      <c r="AKU290" s="1"/>
      <c r="AKV290" s="1"/>
      <c r="AKW290" s="1"/>
      <c r="AKX290" s="1"/>
      <c r="AKY290" s="1"/>
      <c r="AKZ290" s="1"/>
      <c r="ALA290" s="1"/>
      <c r="ALB290" s="1"/>
      <c r="ALC290" s="1"/>
      <c r="ALD290" s="1"/>
      <c r="ALE290" s="1"/>
      <c r="ALF290" s="1"/>
      <c r="ALG290" s="1"/>
      <c r="ALH290" s="1"/>
      <c r="ALI290" s="1"/>
      <c r="ALJ290" s="1"/>
      <c r="ALK290" s="1"/>
      <c r="ALL290" s="1"/>
      <c r="ALM290" s="1"/>
      <c r="ALN290" s="1"/>
      <c r="ALO290" s="1"/>
      <c r="ALP290" s="1"/>
      <c r="ALQ290" s="1"/>
      <c r="ALR290" s="1"/>
      <c r="ALS290" s="1"/>
      <c r="ALT290" s="1"/>
      <c r="ALU290" s="1"/>
      <c r="ALV290" s="1"/>
      <c r="ALW290" s="1"/>
      <c r="ALX290" s="1"/>
      <c r="ALY290" s="1"/>
      <c r="ALZ290" s="1"/>
      <c r="AMA290" s="1"/>
      <c r="AMB290" s="1"/>
      <c r="AMC290" s="1"/>
      <c r="AMD290" s="1"/>
      <c r="AME290" s="1"/>
      <c r="AMF290" s="1"/>
      <c r="AMG290" s="1"/>
      <c r="AMH290" s="1"/>
      <c r="AMI290" s="1"/>
      <c r="AMJ290" s="1"/>
      <c r="AMK290" s="1"/>
    </row>
    <row r="291" spans="1:1025" s="53" customFormat="1">
      <c r="A291" s="1"/>
      <c r="B291" s="33"/>
      <c r="C291" s="26" t="s">
        <v>591</v>
      </c>
      <c r="D291" s="26">
        <v>7.55</v>
      </c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  <c r="IX291" s="1"/>
      <c r="IY291" s="1"/>
      <c r="IZ291" s="1"/>
      <c r="JA291" s="1"/>
      <c r="JB291" s="1"/>
      <c r="JC291" s="1"/>
      <c r="JD291" s="1"/>
      <c r="JE291" s="1"/>
      <c r="JF291" s="1"/>
      <c r="JG291" s="1"/>
      <c r="JH291" s="1"/>
      <c r="JI291" s="1"/>
      <c r="JJ291" s="1"/>
      <c r="JK291" s="1"/>
      <c r="JL291" s="1"/>
      <c r="JM291" s="1"/>
      <c r="JN291" s="1"/>
      <c r="JO291" s="1"/>
      <c r="JP291" s="1"/>
      <c r="JQ291" s="1"/>
      <c r="JR291" s="1"/>
      <c r="JS291" s="1"/>
      <c r="JT291" s="1"/>
      <c r="JU291" s="1"/>
      <c r="JV291" s="1"/>
      <c r="JW291" s="1"/>
      <c r="JX291" s="1"/>
      <c r="JY291" s="1"/>
      <c r="JZ291" s="1"/>
      <c r="KA291" s="1"/>
      <c r="KB291" s="1"/>
      <c r="KC291" s="1"/>
      <c r="KD291" s="1"/>
      <c r="KE291" s="1"/>
      <c r="KF291" s="1"/>
      <c r="KG291" s="1"/>
      <c r="KH291" s="1"/>
      <c r="KI291" s="1"/>
      <c r="KJ291" s="1"/>
      <c r="KK291" s="1"/>
      <c r="KL291" s="1"/>
      <c r="KM291" s="1"/>
      <c r="KN291" s="1"/>
      <c r="KO291" s="1"/>
      <c r="KP291" s="1"/>
      <c r="KQ291" s="1"/>
      <c r="KR291" s="1"/>
      <c r="KS291" s="1"/>
      <c r="KT291" s="1"/>
      <c r="KU291" s="1"/>
      <c r="KV291" s="1"/>
      <c r="KW291" s="1"/>
      <c r="KX291" s="1"/>
      <c r="KY291" s="1"/>
      <c r="KZ291" s="1"/>
      <c r="LA291" s="1"/>
      <c r="LB291" s="1"/>
      <c r="LC291" s="1"/>
      <c r="LD291" s="1"/>
      <c r="LE291" s="1"/>
      <c r="LF291" s="1"/>
      <c r="LG291" s="1"/>
      <c r="LH291" s="1"/>
      <c r="LI291" s="1"/>
      <c r="LJ291" s="1"/>
      <c r="LK291" s="1"/>
      <c r="LL291" s="1"/>
      <c r="LM291" s="1"/>
      <c r="LN291" s="1"/>
      <c r="LO291" s="1"/>
      <c r="LP291" s="1"/>
      <c r="LQ291" s="1"/>
      <c r="LR291" s="1"/>
      <c r="LS291" s="1"/>
      <c r="LT291" s="1"/>
      <c r="LU291" s="1"/>
      <c r="LV291" s="1"/>
      <c r="LW291" s="1"/>
      <c r="LX291" s="1"/>
      <c r="LY291" s="1"/>
      <c r="LZ291" s="1"/>
      <c r="MA291" s="1"/>
      <c r="MB291" s="1"/>
      <c r="MC291" s="1"/>
      <c r="MD291" s="1"/>
      <c r="ME291" s="1"/>
      <c r="MF291" s="1"/>
      <c r="MG291" s="1"/>
      <c r="MH291" s="1"/>
      <c r="MI291" s="1"/>
      <c r="MJ291" s="1"/>
      <c r="MK291" s="1"/>
      <c r="ML291" s="1"/>
      <c r="MM291" s="1"/>
      <c r="MN291" s="1"/>
      <c r="MO291" s="1"/>
      <c r="MP291" s="1"/>
      <c r="MQ291" s="1"/>
      <c r="MR291" s="1"/>
      <c r="MS291" s="1"/>
      <c r="MT291" s="1"/>
      <c r="MU291" s="1"/>
      <c r="MV291" s="1"/>
      <c r="MW291" s="1"/>
      <c r="MX291" s="1"/>
      <c r="MY291" s="1"/>
      <c r="MZ291" s="1"/>
      <c r="NA291" s="1"/>
      <c r="NB291" s="1"/>
      <c r="NC291" s="1"/>
      <c r="ND291" s="1"/>
      <c r="NE291" s="1"/>
      <c r="NF291" s="1"/>
      <c r="NG291" s="1"/>
      <c r="NH291" s="1"/>
      <c r="NI291" s="1"/>
      <c r="NJ291" s="1"/>
      <c r="NK291" s="1"/>
      <c r="NL291" s="1"/>
      <c r="NM291" s="1"/>
      <c r="NN291" s="1"/>
      <c r="NO291" s="1"/>
      <c r="NP291" s="1"/>
      <c r="NQ291" s="1"/>
      <c r="NR291" s="1"/>
      <c r="NS291" s="1"/>
      <c r="NT291" s="1"/>
      <c r="NU291" s="1"/>
      <c r="NV291" s="1"/>
      <c r="NW291" s="1"/>
      <c r="NX291" s="1"/>
      <c r="NY291" s="1"/>
      <c r="NZ291" s="1"/>
      <c r="OA291" s="1"/>
      <c r="OB291" s="1"/>
      <c r="OC291" s="1"/>
      <c r="OD291" s="1"/>
      <c r="OE291" s="1"/>
      <c r="OF291" s="1"/>
      <c r="OG291" s="1"/>
      <c r="OH291" s="1"/>
      <c r="OI291" s="1"/>
      <c r="OJ291" s="1"/>
      <c r="OK291" s="1"/>
      <c r="OL291" s="1"/>
      <c r="OM291" s="1"/>
      <c r="ON291" s="1"/>
      <c r="OO291" s="1"/>
      <c r="OP291" s="1"/>
      <c r="OQ291" s="1"/>
      <c r="OR291" s="1"/>
      <c r="OS291" s="1"/>
      <c r="OT291" s="1"/>
      <c r="OU291" s="1"/>
      <c r="OV291" s="1"/>
      <c r="OW291" s="1"/>
      <c r="OX291" s="1"/>
      <c r="OY291" s="1"/>
      <c r="OZ291" s="1"/>
      <c r="PA291" s="1"/>
      <c r="PB291" s="1"/>
      <c r="PC291" s="1"/>
      <c r="PD291" s="1"/>
      <c r="PE291" s="1"/>
      <c r="PF291" s="1"/>
      <c r="PG291" s="1"/>
      <c r="PH291" s="1"/>
      <c r="PI291" s="1"/>
      <c r="PJ291" s="1"/>
      <c r="PK291" s="1"/>
      <c r="PL291" s="1"/>
      <c r="PM291" s="1"/>
      <c r="PN291" s="1"/>
      <c r="PO291" s="1"/>
      <c r="PP291" s="1"/>
      <c r="PQ291" s="1"/>
      <c r="PR291" s="1"/>
      <c r="PS291" s="1"/>
      <c r="PT291" s="1"/>
      <c r="PU291" s="1"/>
      <c r="PV291" s="1"/>
      <c r="PW291" s="1"/>
      <c r="PX291" s="1"/>
      <c r="PY291" s="1"/>
      <c r="PZ291" s="1"/>
      <c r="QA291" s="1"/>
      <c r="QB291" s="1"/>
      <c r="QC291" s="1"/>
      <c r="QD291" s="1"/>
      <c r="QE291" s="1"/>
      <c r="QF291" s="1"/>
      <c r="QG291" s="1"/>
      <c r="QH291" s="1"/>
      <c r="QI291" s="1"/>
      <c r="QJ291" s="1"/>
      <c r="QK291" s="1"/>
      <c r="QL291" s="1"/>
      <c r="QM291" s="1"/>
      <c r="QN291" s="1"/>
      <c r="QO291" s="1"/>
      <c r="QP291" s="1"/>
      <c r="QQ291" s="1"/>
      <c r="QR291" s="1"/>
      <c r="QS291" s="1"/>
      <c r="QT291" s="1"/>
      <c r="QU291" s="1"/>
      <c r="QV291" s="1"/>
      <c r="QW291" s="1"/>
      <c r="QX291" s="1"/>
      <c r="QY291" s="1"/>
      <c r="QZ291" s="1"/>
      <c r="RA291" s="1"/>
      <c r="RB291" s="1"/>
      <c r="RC291" s="1"/>
      <c r="RD291" s="1"/>
      <c r="RE291" s="1"/>
      <c r="RF291" s="1"/>
      <c r="RG291" s="1"/>
      <c r="RH291" s="1"/>
      <c r="RI291" s="1"/>
      <c r="RJ291" s="1"/>
      <c r="RK291" s="1"/>
      <c r="RL291" s="1"/>
      <c r="RM291" s="1"/>
      <c r="RN291" s="1"/>
      <c r="RO291" s="1"/>
      <c r="RP291" s="1"/>
      <c r="RQ291" s="1"/>
      <c r="RR291" s="1"/>
      <c r="RS291" s="1"/>
      <c r="RT291" s="1"/>
      <c r="RU291" s="1"/>
      <c r="RV291" s="1"/>
      <c r="RW291" s="1"/>
      <c r="RX291" s="1"/>
      <c r="RY291" s="1"/>
      <c r="RZ291" s="1"/>
      <c r="SA291" s="1"/>
      <c r="SB291" s="1"/>
      <c r="SC291" s="1"/>
      <c r="SD291" s="1"/>
      <c r="SE291" s="1"/>
      <c r="SF291" s="1"/>
      <c r="SG291" s="1"/>
      <c r="SH291" s="1"/>
      <c r="SI291" s="1"/>
      <c r="SJ291" s="1"/>
      <c r="SK291" s="1"/>
      <c r="SL291" s="1"/>
      <c r="SM291" s="1"/>
      <c r="SN291" s="1"/>
      <c r="SO291" s="1"/>
      <c r="SP291" s="1"/>
      <c r="SQ291" s="1"/>
      <c r="SR291" s="1"/>
      <c r="SS291" s="1"/>
      <c r="ST291" s="1"/>
      <c r="SU291" s="1"/>
      <c r="SV291" s="1"/>
      <c r="SW291" s="1"/>
      <c r="SX291" s="1"/>
      <c r="SY291" s="1"/>
      <c r="SZ291" s="1"/>
      <c r="TA291" s="1"/>
      <c r="TB291" s="1"/>
      <c r="TC291" s="1"/>
      <c r="TD291" s="1"/>
      <c r="TE291" s="1"/>
      <c r="TF291" s="1"/>
      <c r="TG291" s="1"/>
      <c r="TH291" s="1"/>
      <c r="TI291" s="1"/>
      <c r="TJ291" s="1"/>
      <c r="TK291" s="1"/>
      <c r="TL291" s="1"/>
      <c r="TM291" s="1"/>
      <c r="TN291" s="1"/>
      <c r="TO291" s="1"/>
      <c r="TP291" s="1"/>
      <c r="TQ291" s="1"/>
      <c r="TR291" s="1"/>
      <c r="TS291" s="1"/>
      <c r="TT291" s="1"/>
      <c r="TU291" s="1"/>
      <c r="TV291" s="1"/>
      <c r="TW291" s="1"/>
      <c r="TX291" s="1"/>
      <c r="TY291" s="1"/>
      <c r="TZ291" s="1"/>
      <c r="UA291" s="1"/>
      <c r="UB291" s="1"/>
      <c r="UC291" s="1"/>
      <c r="UD291" s="1"/>
      <c r="UE291" s="1"/>
      <c r="UF291" s="1"/>
      <c r="UG291" s="1"/>
      <c r="UH291" s="1"/>
      <c r="UI291" s="1"/>
      <c r="UJ291" s="1"/>
      <c r="UK291" s="1"/>
      <c r="UL291" s="1"/>
      <c r="UM291" s="1"/>
      <c r="UN291" s="1"/>
      <c r="UO291" s="1"/>
      <c r="UP291" s="1"/>
      <c r="UQ291" s="1"/>
      <c r="UR291" s="1"/>
      <c r="US291" s="1"/>
      <c r="UT291" s="1"/>
      <c r="UU291" s="1"/>
      <c r="UV291" s="1"/>
      <c r="UW291" s="1"/>
      <c r="UX291" s="1"/>
      <c r="UY291" s="1"/>
      <c r="UZ291" s="1"/>
      <c r="VA291" s="1"/>
      <c r="VB291" s="1"/>
      <c r="VC291" s="1"/>
      <c r="VD291" s="1"/>
      <c r="VE291" s="1"/>
      <c r="VF291" s="1"/>
      <c r="VG291" s="1"/>
      <c r="VH291" s="1"/>
      <c r="VI291" s="1"/>
      <c r="VJ291" s="1"/>
      <c r="VK291" s="1"/>
      <c r="VL291" s="1"/>
      <c r="VM291" s="1"/>
      <c r="VN291" s="1"/>
      <c r="VO291" s="1"/>
      <c r="VP291" s="1"/>
      <c r="VQ291" s="1"/>
      <c r="VR291" s="1"/>
      <c r="VS291" s="1"/>
      <c r="VT291" s="1"/>
      <c r="VU291" s="1"/>
      <c r="VV291" s="1"/>
      <c r="VW291" s="1"/>
      <c r="VX291" s="1"/>
      <c r="VY291" s="1"/>
      <c r="VZ291" s="1"/>
      <c r="WA291" s="1"/>
      <c r="WB291" s="1"/>
      <c r="WC291" s="1"/>
      <c r="WD291" s="1"/>
      <c r="WE291" s="1"/>
      <c r="WF291" s="1"/>
      <c r="WG291" s="1"/>
      <c r="WH291" s="1"/>
      <c r="WI291" s="1"/>
      <c r="WJ291" s="1"/>
      <c r="WK291" s="1"/>
      <c r="WL291" s="1"/>
      <c r="WM291" s="1"/>
      <c r="WN291" s="1"/>
      <c r="WO291" s="1"/>
      <c r="WP291" s="1"/>
      <c r="WQ291" s="1"/>
      <c r="WR291" s="1"/>
      <c r="WS291" s="1"/>
      <c r="WT291" s="1"/>
      <c r="WU291" s="1"/>
      <c r="WV291" s="1"/>
      <c r="WW291" s="1"/>
      <c r="WX291" s="1"/>
      <c r="WY291" s="1"/>
      <c r="WZ291" s="1"/>
      <c r="XA291" s="1"/>
      <c r="XB291" s="1"/>
      <c r="XC291" s="1"/>
      <c r="XD291" s="1"/>
      <c r="XE291" s="1"/>
      <c r="XF291" s="1"/>
      <c r="XG291" s="1"/>
      <c r="XH291" s="1"/>
      <c r="XI291" s="1"/>
      <c r="XJ291" s="1"/>
      <c r="XK291" s="1"/>
      <c r="XL291" s="1"/>
      <c r="XM291" s="1"/>
      <c r="XN291" s="1"/>
      <c r="XO291" s="1"/>
      <c r="XP291" s="1"/>
      <c r="XQ291" s="1"/>
      <c r="XR291" s="1"/>
      <c r="XS291" s="1"/>
      <c r="XT291" s="1"/>
      <c r="XU291" s="1"/>
      <c r="XV291" s="1"/>
      <c r="XW291" s="1"/>
      <c r="XX291" s="1"/>
      <c r="XY291" s="1"/>
      <c r="XZ291" s="1"/>
      <c r="YA291" s="1"/>
      <c r="YB291" s="1"/>
      <c r="YC291" s="1"/>
      <c r="YD291" s="1"/>
      <c r="YE291" s="1"/>
      <c r="YF291" s="1"/>
      <c r="YG291" s="1"/>
      <c r="YH291" s="1"/>
      <c r="YI291" s="1"/>
      <c r="YJ291" s="1"/>
      <c r="YK291" s="1"/>
      <c r="YL291" s="1"/>
      <c r="YM291" s="1"/>
      <c r="YN291" s="1"/>
      <c r="YO291" s="1"/>
      <c r="YP291" s="1"/>
      <c r="YQ291" s="1"/>
      <c r="YR291" s="1"/>
      <c r="YS291" s="1"/>
      <c r="YT291" s="1"/>
      <c r="YU291" s="1"/>
      <c r="YV291" s="1"/>
      <c r="YW291" s="1"/>
      <c r="YX291" s="1"/>
      <c r="YY291" s="1"/>
      <c r="YZ291" s="1"/>
      <c r="ZA291" s="1"/>
      <c r="ZB291" s="1"/>
      <c r="ZC291" s="1"/>
      <c r="ZD291" s="1"/>
      <c r="ZE291" s="1"/>
      <c r="ZF291" s="1"/>
      <c r="ZG291" s="1"/>
      <c r="ZH291" s="1"/>
      <c r="ZI291" s="1"/>
      <c r="ZJ291" s="1"/>
      <c r="ZK291" s="1"/>
      <c r="ZL291" s="1"/>
      <c r="ZM291" s="1"/>
      <c r="ZN291" s="1"/>
      <c r="ZO291" s="1"/>
      <c r="ZP291" s="1"/>
      <c r="ZQ291" s="1"/>
      <c r="ZR291" s="1"/>
      <c r="ZS291" s="1"/>
      <c r="ZT291" s="1"/>
      <c r="ZU291" s="1"/>
      <c r="ZV291" s="1"/>
      <c r="ZW291" s="1"/>
      <c r="ZX291" s="1"/>
      <c r="ZY291" s="1"/>
      <c r="ZZ291" s="1"/>
      <c r="AAA291" s="1"/>
      <c r="AAB291" s="1"/>
      <c r="AAC291" s="1"/>
      <c r="AAD291" s="1"/>
      <c r="AAE291" s="1"/>
      <c r="AAF291" s="1"/>
      <c r="AAG291" s="1"/>
      <c r="AAH291" s="1"/>
      <c r="AAI291" s="1"/>
      <c r="AAJ291" s="1"/>
      <c r="AAK291" s="1"/>
      <c r="AAL291" s="1"/>
      <c r="AAM291" s="1"/>
      <c r="AAN291" s="1"/>
      <c r="AAO291" s="1"/>
      <c r="AAP291" s="1"/>
      <c r="AAQ291" s="1"/>
      <c r="AAR291" s="1"/>
      <c r="AAS291" s="1"/>
      <c r="AAT291" s="1"/>
      <c r="AAU291" s="1"/>
      <c r="AAV291" s="1"/>
      <c r="AAW291" s="1"/>
      <c r="AAX291" s="1"/>
      <c r="AAY291" s="1"/>
      <c r="AAZ291" s="1"/>
      <c r="ABA291" s="1"/>
      <c r="ABB291" s="1"/>
      <c r="ABC291" s="1"/>
      <c r="ABD291" s="1"/>
      <c r="ABE291" s="1"/>
      <c r="ABF291" s="1"/>
      <c r="ABG291" s="1"/>
      <c r="ABH291" s="1"/>
      <c r="ABI291" s="1"/>
      <c r="ABJ291" s="1"/>
      <c r="ABK291" s="1"/>
      <c r="ABL291" s="1"/>
      <c r="ABM291" s="1"/>
      <c r="ABN291" s="1"/>
      <c r="ABO291" s="1"/>
      <c r="ABP291" s="1"/>
      <c r="ABQ291" s="1"/>
      <c r="ABR291" s="1"/>
      <c r="ABS291" s="1"/>
      <c r="ABT291" s="1"/>
      <c r="ABU291" s="1"/>
      <c r="ABV291" s="1"/>
      <c r="ABW291" s="1"/>
      <c r="ABX291" s="1"/>
      <c r="ABY291" s="1"/>
      <c r="ABZ291" s="1"/>
      <c r="ACA291" s="1"/>
      <c r="ACB291" s="1"/>
      <c r="ACC291" s="1"/>
      <c r="ACD291" s="1"/>
      <c r="ACE291" s="1"/>
      <c r="ACF291" s="1"/>
      <c r="ACG291" s="1"/>
      <c r="ACH291" s="1"/>
      <c r="ACI291" s="1"/>
      <c r="ACJ291" s="1"/>
      <c r="ACK291" s="1"/>
      <c r="ACL291" s="1"/>
      <c r="ACM291" s="1"/>
      <c r="ACN291" s="1"/>
      <c r="ACO291" s="1"/>
      <c r="ACP291" s="1"/>
      <c r="ACQ291" s="1"/>
      <c r="ACR291" s="1"/>
      <c r="ACS291" s="1"/>
      <c r="ACT291" s="1"/>
      <c r="ACU291" s="1"/>
      <c r="ACV291" s="1"/>
      <c r="ACW291" s="1"/>
      <c r="ACX291" s="1"/>
      <c r="ACY291" s="1"/>
      <c r="ACZ291" s="1"/>
      <c r="ADA291" s="1"/>
      <c r="ADB291" s="1"/>
      <c r="ADC291" s="1"/>
      <c r="ADD291" s="1"/>
      <c r="ADE291" s="1"/>
      <c r="ADF291" s="1"/>
      <c r="ADG291" s="1"/>
      <c r="ADH291" s="1"/>
      <c r="ADI291" s="1"/>
      <c r="ADJ291" s="1"/>
      <c r="ADK291" s="1"/>
      <c r="ADL291" s="1"/>
      <c r="ADM291" s="1"/>
      <c r="ADN291" s="1"/>
      <c r="ADO291" s="1"/>
      <c r="ADP291" s="1"/>
      <c r="ADQ291" s="1"/>
      <c r="ADR291" s="1"/>
      <c r="ADS291" s="1"/>
      <c r="ADT291" s="1"/>
      <c r="ADU291" s="1"/>
      <c r="ADV291" s="1"/>
      <c r="ADW291" s="1"/>
      <c r="ADX291" s="1"/>
      <c r="ADY291" s="1"/>
      <c r="ADZ291" s="1"/>
      <c r="AEA291" s="1"/>
      <c r="AEB291" s="1"/>
      <c r="AEC291" s="1"/>
      <c r="AED291" s="1"/>
      <c r="AEE291" s="1"/>
      <c r="AEF291" s="1"/>
      <c r="AEG291" s="1"/>
      <c r="AEH291" s="1"/>
      <c r="AEI291" s="1"/>
      <c r="AEJ291" s="1"/>
      <c r="AEK291" s="1"/>
      <c r="AEL291" s="1"/>
      <c r="AEM291" s="1"/>
      <c r="AEN291" s="1"/>
      <c r="AEO291" s="1"/>
      <c r="AEP291" s="1"/>
      <c r="AEQ291" s="1"/>
      <c r="AER291" s="1"/>
      <c r="AES291" s="1"/>
      <c r="AET291" s="1"/>
      <c r="AEU291" s="1"/>
      <c r="AEV291" s="1"/>
      <c r="AEW291" s="1"/>
      <c r="AEX291" s="1"/>
      <c r="AEY291" s="1"/>
      <c r="AEZ291" s="1"/>
      <c r="AFA291" s="1"/>
      <c r="AFB291" s="1"/>
      <c r="AFC291" s="1"/>
      <c r="AFD291" s="1"/>
      <c r="AFE291" s="1"/>
      <c r="AFF291" s="1"/>
      <c r="AFG291" s="1"/>
      <c r="AFH291" s="1"/>
      <c r="AFI291" s="1"/>
      <c r="AFJ291" s="1"/>
      <c r="AFK291" s="1"/>
      <c r="AFL291" s="1"/>
      <c r="AFM291" s="1"/>
      <c r="AFN291" s="1"/>
      <c r="AFO291" s="1"/>
      <c r="AFP291" s="1"/>
      <c r="AFQ291" s="1"/>
      <c r="AFR291" s="1"/>
      <c r="AFS291" s="1"/>
      <c r="AFT291" s="1"/>
      <c r="AFU291" s="1"/>
      <c r="AFV291" s="1"/>
      <c r="AFW291" s="1"/>
      <c r="AFX291" s="1"/>
      <c r="AFY291" s="1"/>
      <c r="AFZ291" s="1"/>
      <c r="AGA291" s="1"/>
      <c r="AGB291" s="1"/>
      <c r="AGC291" s="1"/>
      <c r="AGD291" s="1"/>
      <c r="AGE291" s="1"/>
      <c r="AGF291" s="1"/>
      <c r="AGG291" s="1"/>
      <c r="AGH291" s="1"/>
      <c r="AGI291" s="1"/>
      <c r="AGJ291" s="1"/>
      <c r="AGK291" s="1"/>
      <c r="AGL291" s="1"/>
      <c r="AGM291" s="1"/>
      <c r="AGN291" s="1"/>
      <c r="AGO291" s="1"/>
      <c r="AGP291" s="1"/>
      <c r="AGQ291" s="1"/>
      <c r="AGR291" s="1"/>
      <c r="AGS291" s="1"/>
      <c r="AGT291" s="1"/>
      <c r="AGU291" s="1"/>
      <c r="AGV291" s="1"/>
      <c r="AGW291" s="1"/>
      <c r="AGX291" s="1"/>
      <c r="AGY291" s="1"/>
      <c r="AGZ291" s="1"/>
      <c r="AHA291" s="1"/>
      <c r="AHB291" s="1"/>
      <c r="AHC291" s="1"/>
      <c r="AHD291" s="1"/>
      <c r="AHE291" s="1"/>
      <c r="AHF291" s="1"/>
      <c r="AHG291" s="1"/>
      <c r="AHH291" s="1"/>
      <c r="AHI291" s="1"/>
      <c r="AHJ291" s="1"/>
      <c r="AHK291" s="1"/>
      <c r="AHL291" s="1"/>
      <c r="AHM291" s="1"/>
      <c r="AHN291" s="1"/>
      <c r="AHO291" s="1"/>
      <c r="AHP291" s="1"/>
      <c r="AHQ291" s="1"/>
      <c r="AHR291" s="1"/>
      <c r="AHS291" s="1"/>
      <c r="AHT291" s="1"/>
      <c r="AHU291" s="1"/>
      <c r="AHV291" s="1"/>
      <c r="AHW291" s="1"/>
      <c r="AHX291" s="1"/>
      <c r="AHY291" s="1"/>
      <c r="AHZ291" s="1"/>
      <c r="AIA291" s="1"/>
      <c r="AIB291" s="1"/>
      <c r="AIC291" s="1"/>
      <c r="AID291" s="1"/>
      <c r="AIE291" s="1"/>
      <c r="AIF291" s="1"/>
      <c r="AIG291" s="1"/>
      <c r="AIH291" s="1"/>
      <c r="AII291" s="1"/>
      <c r="AIJ291" s="1"/>
      <c r="AIK291" s="1"/>
      <c r="AIL291" s="1"/>
      <c r="AIM291" s="1"/>
      <c r="AIN291" s="1"/>
      <c r="AIO291" s="1"/>
      <c r="AIP291" s="1"/>
      <c r="AIQ291" s="1"/>
      <c r="AIR291" s="1"/>
      <c r="AIS291" s="1"/>
      <c r="AIT291" s="1"/>
      <c r="AIU291" s="1"/>
      <c r="AIV291" s="1"/>
      <c r="AIW291" s="1"/>
      <c r="AIX291" s="1"/>
      <c r="AIY291" s="1"/>
      <c r="AIZ291" s="1"/>
      <c r="AJA291" s="1"/>
      <c r="AJB291" s="1"/>
      <c r="AJC291" s="1"/>
      <c r="AJD291" s="1"/>
      <c r="AJE291" s="1"/>
      <c r="AJF291" s="1"/>
      <c r="AJG291" s="1"/>
      <c r="AJH291" s="1"/>
      <c r="AJI291" s="1"/>
      <c r="AJJ291" s="1"/>
      <c r="AJK291" s="1"/>
      <c r="AJL291" s="1"/>
      <c r="AJM291" s="1"/>
      <c r="AJN291" s="1"/>
      <c r="AJO291" s="1"/>
      <c r="AJP291" s="1"/>
      <c r="AJQ291" s="1"/>
      <c r="AJR291" s="1"/>
      <c r="AJS291" s="1"/>
      <c r="AJT291" s="1"/>
      <c r="AJU291" s="1"/>
      <c r="AJV291" s="1"/>
      <c r="AJW291" s="1"/>
      <c r="AJX291" s="1"/>
      <c r="AJY291" s="1"/>
      <c r="AJZ291" s="1"/>
      <c r="AKA291" s="1"/>
      <c r="AKB291" s="1"/>
      <c r="AKC291" s="1"/>
      <c r="AKD291" s="1"/>
      <c r="AKE291" s="1"/>
      <c r="AKF291" s="1"/>
      <c r="AKG291" s="1"/>
      <c r="AKH291" s="1"/>
      <c r="AKI291" s="1"/>
      <c r="AKJ291" s="1"/>
      <c r="AKK291" s="1"/>
      <c r="AKL291" s="1"/>
      <c r="AKM291" s="1"/>
      <c r="AKN291" s="1"/>
      <c r="AKO291" s="1"/>
      <c r="AKP291" s="1"/>
      <c r="AKQ291" s="1"/>
      <c r="AKR291" s="1"/>
      <c r="AKS291" s="1"/>
      <c r="AKT291" s="1"/>
      <c r="AKU291" s="1"/>
      <c r="AKV291" s="1"/>
      <c r="AKW291" s="1"/>
      <c r="AKX291" s="1"/>
      <c r="AKY291" s="1"/>
      <c r="AKZ291" s="1"/>
      <c r="ALA291" s="1"/>
      <c r="ALB291" s="1"/>
      <c r="ALC291" s="1"/>
      <c r="ALD291" s="1"/>
      <c r="ALE291" s="1"/>
      <c r="ALF291" s="1"/>
      <c r="ALG291" s="1"/>
      <c r="ALH291" s="1"/>
      <c r="ALI291" s="1"/>
      <c r="ALJ291" s="1"/>
      <c r="ALK291" s="1"/>
      <c r="ALL291" s="1"/>
      <c r="ALM291" s="1"/>
      <c r="ALN291" s="1"/>
      <c r="ALO291" s="1"/>
      <c r="ALP291" s="1"/>
      <c r="ALQ291" s="1"/>
      <c r="ALR291" s="1"/>
      <c r="ALS291" s="1"/>
      <c r="ALT291" s="1"/>
      <c r="ALU291" s="1"/>
      <c r="ALV291" s="1"/>
      <c r="ALW291" s="1"/>
      <c r="ALX291" s="1"/>
      <c r="ALY291" s="1"/>
      <c r="ALZ291" s="1"/>
      <c r="AMA291" s="1"/>
      <c r="AMB291" s="1"/>
      <c r="AMC291" s="1"/>
      <c r="AMD291" s="1"/>
      <c r="AME291" s="1"/>
      <c r="AMF291" s="1"/>
      <c r="AMG291" s="1"/>
      <c r="AMH291" s="1"/>
      <c r="AMI291" s="1"/>
      <c r="AMJ291" s="1"/>
      <c r="AMK291" s="1"/>
    </row>
    <row r="292" spans="1:1025" s="53" customFormat="1">
      <c r="A292" s="1"/>
      <c r="B292" s="33"/>
      <c r="C292" s="26" t="s">
        <v>1139</v>
      </c>
      <c r="D292" s="26">
        <v>37.89</v>
      </c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  <c r="IY292" s="1"/>
      <c r="IZ292" s="1"/>
      <c r="JA292" s="1"/>
      <c r="JB292" s="1"/>
      <c r="JC292" s="1"/>
      <c r="JD292" s="1"/>
      <c r="JE292" s="1"/>
      <c r="JF292" s="1"/>
      <c r="JG292" s="1"/>
      <c r="JH292" s="1"/>
      <c r="JI292" s="1"/>
      <c r="JJ292" s="1"/>
      <c r="JK292" s="1"/>
      <c r="JL292" s="1"/>
      <c r="JM292" s="1"/>
      <c r="JN292" s="1"/>
      <c r="JO292" s="1"/>
      <c r="JP292" s="1"/>
      <c r="JQ292" s="1"/>
      <c r="JR292" s="1"/>
      <c r="JS292" s="1"/>
      <c r="JT292" s="1"/>
      <c r="JU292" s="1"/>
      <c r="JV292" s="1"/>
      <c r="JW292" s="1"/>
      <c r="JX292" s="1"/>
      <c r="JY292" s="1"/>
      <c r="JZ292" s="1"/>
      <c r="KA292" s="1"/>
      <c r="KB292" s="1"/>
      <c r="KC292" s="1"/>
      <c r="KD292" s="1"/>
      <c r="KE292" s="1"/>
      <c r="KF292" s="1"/>
      <c r="KG292" s="1"/>
      <c r="KH292" s="1"/>
      <c r="KI292" s="1"/>
      <c r="KJ292" s="1"/>
      <c r="KK292" s="1"/>
      <c r="KL292" s="1"/>
      <c r="KM292" s="1"/>
      <c r="KN292" s="1"/>
      <c r="KO292" s="1"/>
      <c r="KP292" s="1"/>
      <c r="KQ292" s="1"/>
      <c r="KR292" s="1"/>
      <c r="KS292" s="1"/>
      <c r="KT292" s="1"/>
      <c r="KU292" s="1"/>
      <c r="KV292" s="1"/>
      <c r="KW292" s="1"/>
      <c r="KX292" s="1"/>
      <c r="KY292" s="1"/>
      <c r="KZ292" s="1"/>
      <c r="LA292" s="1"/>
      <c r="LB292" s="1"/>
      <c r="LC292" s="1"/>
      <c r="LD292" s="1"/>
      <c r="LE292" s="1"/>
      <c r="LF292" s="1"/>
      <c r="LG292" s="1"/>
      <c r="LH292" s="1"/>
      <c r="LI292" s="1"/>
      <c r="LJ292" s="1"/>
      <c r="LK292" s="1"/>
      <c r="LL292" s="1"/>
      <c r="LM292" s="1"/>
      <c r="LN292" s="1"/>
      <c r="LO292" s="1"/>
      <c r="LP292" s="1"/>
      <c r="LQ292" s="1"/>
      <c r="LR292" s="1"/>
      <c r="LS292" s="1"/>
      <c r="LT292" s="1"/>
      <c r="LU292" s="1"/>
      <c r="LV292" s="1"/>
      <c r="LW292" s="1"/>
      <c r="LX292" s="1"/>
      <c r="LY292" s="1"/>
      <c r="LZ292" s="1"/>
      <c r="MA292" s="1"/>
      <c r="MB292" s="1"/>
      <c r="MC292" s="1"/>
      <c r="MD292" s="1"/>
      <c r="ME292" s="1"/>
      <c r="MF292" s="1"/>
      <c r="MG292" s="1"/>
      <c r="MH292" s="1"/>
      <c r="MI292" s="1"/>
      <c r="MJ292" s="1"/>
      <c r="MK292" s="1"/>
      <c r="ML292" s="1"/>
      <c r="MM292" s="1"/>
      <c r="MN292" s="1"/>
      <c r="MO292" s="1"/>
      <c r="MP292" s="1"/>
      <c r="MQ292" s="1"/>
      <c r="MR292" s="1"/>
      <c r="MS292" s="1"/>
      <c r="MT292" s="1"/>
      <c r="MU292" s="1"/>
      <c r="MV292" s="1"/>
      <c r="MW292" s="1"/>
      <c r="MX292" s="1"/>
      <c r="MY292" s="1"/>
      <c r="MZ292" s="1"/>
      <c r="NA292" s="1"/>
      <c r="NB292" s="1"/>
      <c r="NC292" s="1"/>
      <c r="ND292" s="1"/>
      <c r="NE292" s="1"/>
      <c r="NF292" s="1"/>
      <c r="NG292" s="1"/>
      <c r="NH292" s="1"/>
      <c r="NI292" s="1"/>
      <c r="NJ292" s="1"/>
      <c r="NK292" s="1"/>
      <c r="NL292" s="1"/>
      <c r="NM292" s="1"/>
      <c r="NN292" s="1"/>
      <c r="NO292" s="1"/>
      <c r="NP292" s="1"/>
      <c r="NQ292" s="1"/>
      <c r="NR292" s="1"/>
      <c r="NS292" s="1"/>
      <c r="NT292" s="1"/>
      <c r="NU292" s="1"/>
      <c r="NV292" s="1"/>
      <c r="NW292" s="1"/>
      <c r="NX292" s="1"/>
      <c r="NY292" s="1"/>
      <c r="NZ292" s="1"/>
      <c r="OA292" s="1"/>
      <c r="OB292" s="1"/>
      <c r="OC292" s="1"/>
      <c r="OD292" s="1"/>
      <c r="OE292" s="1"/>
      <c r="OF292" s="1"/>
      <c r="OG292" s="1"/>
      <c r="OH292" s="1"/>
      <c r="OI292" s="1"/>
      <c r="OJ292" s="1"/>
      <c r="OK292" s="1"/>
      <c r="OL292" s="1"/>
      <c r="OM292" s="1"/>
      <c r="ON292" s="1"/>
      <c r="OO292" s="1"/>
      <c r="OP292" s="1"/>
      <c r="OQ292" s="1"/>
      <c r="OR292" s="1"/>
      <c r="OS292" s="1"/>
      <c r="OT292" s="1"/>
      <c r="OU292" s="1"/>
      <c r="OV292" s="1"/>
      <c r="OW292" s="1"/>
      <c r="OX292" s="1"/>
      <c r="OY292" s="1"/>
      <c r="OZ292" s="1"/>
      <c r="PA292" s="1"/>
      <c r="PB292" s="1"/>
      <c r="PC292" s="1"/>
      <c r="PD292" s="1"/>
      <c r="PE292" s="1"/>
      <c r="PF292" s="1"/>
      <c r="PG292" s="1"/>
      <c r="PH292" s="1"/>
      <c r="PI292" s="1"/>
      <c r="PJ292" s="1"/>
      <c r="PK292" s="1"/>
      <c r="PL292" s="1"/>
      <c r="PM292" s="1"/>
      <c r="PN292" s="1"/>
      <c r="PO292" s="1"/>
      <c r="PP292" s="1"/>
      <c r="PQ292" s="1"/>
      <c r="PR292" s="1"/>
      <c r="PS292" s="1"/>
      <c r="PT292" s="1"/>
      <c r="PU292" s="1"/>
      <c r="PV292" s="1"/>
      <c r="PW292" s="1"/>
      <c r="PX292" s="1"/>
      <c r="PY292" s="1"/>
      <c r="PZ292" s="1"/>
      <c r="QA292" s="1"/>
      <c r="QB292" s="1"/>
      <c r="QC292" s="1"/>
      <c r="QD292" s="1"/>
      <c r="QE292" s="1"/>
      <c r="QF292" s="1"/>
      <c r="QG292" s="1"/>
      <c r="QH292" s="1"/>
      <c r="QI292" s="1"/>
      <c r="QJ292" s="1"/>
      <c r="QK292" s="1"/>
      <c r="QL292" s="1"/>
      <c r="QM292" s="1"/>
      <c r="QN292" s="1"/>
      <c r="QO292" s="1"/>
      <c r="QP292" s="1"/>
      <c r="QQ292" s="1"/>
      <c r="QR292" s="1"/>
      <c r="QS292" s="1"/>
      <c r="QT292" s="1"/>
      <c r="QU292" s="1"/>
      <c r="QV292" s="1"/>
      <c r="QW292" s="1"/>
      <c r="QX292" s="1"/>
      <c r="QY292" s="1"/>
      <c r="QZ292" s="1"/>
      <c r="RA292" s="1"/>
      <c r="RB292" s="1"/>
      <c r="RC292" s="1"/>
      <c r="RD292" s="1"/>
      <c r="RE292" s="1"/>
      <c r="RF292" s="1"/>
      <c r="RG292" s="1"/>
      <c r="RH292" s="1"/>
      <c r="RI292" s="1"/>
      <c r="RJ292" s="1"/>
      <c r="RK292" s="1"/>
      <c r="RL292" s="1"/>
      <c r="RM292" s="1"/>
      <c r="RN292" s="1"/>
      <c r="RO292" s="1"/>
      <c r="RP292" s="1"/>
      <c r="RQ292" s="1"/>
      <c r="RR292" s="1"/>
      <c r="RS292" s="1"/>
      <c r="RT292" s="1"/>
      <c r="RU292" s="1"/>
      <c r="RV292" s="1"/>
      <c r="RW292" s="1"/>
      <c r="RX292" s="1"/>
      <c r="RY292" s="1"/>
      <c r="RZ292" s="1"/>
      <c r="SA292" s="1"/>
      <c r="SB292" s="1"/>
      <c r="SC292" s="1"/>
      <c r="SD292" s="1"/>
      <c r="SE292" s="1"/>
      <c r="SF292" s="1"/>
      <c r="SG292" s="1"/>
      <c r="SH292" s="1"/>
      <c r="SI292" s="1"/>
      <c r="SJ292" s="1"/>
      <c r="SK292" s="1"/>
      <c r="SL292" s="1"/>
      <c r="SM292" s="1"/>
      <c r="SN292" s="1"/>
      <c r="SO292" s="1"/>
      <c r="SP292" s="1"/>
      <c r="SQ292" s="1"/>
      <c r="SR292" s="1"/>
      <c r="SS292" s="1"/>
      <c r="ST292" s="1"/>
      <c r="SU292" s="1"/>
      <c r="SV292" s="1"/>
      <c r="SW292" s="1"/>
      <c r="SX292" s="1"/>
      <c r="SY292" s="1"/>
      <c r="SZ292" s="1"/>
      <c r="TA292" s="1"/>
      <c r="TB292" s="1"/>
      <c r="TC292" s="1"/>
      <c r="TD292" s="1"/>
      <c r="TE292" s="1"/>
      <c r="TF292" s="1"/>
      <c r="TG292" s="1"/>
      <c r="TH292" s="1"/>
      <c r="TI292" s="1"/>
      <c r="TJ292" s="1"/>
      <c r="TK292" s="1"/>
      <c r="TL292" s="1"/>
      <c r="TM292" s="1"/>
      <c r="TN292" s="1"/>
      <c r="TO292" s="1"/>
      <c r="TP292" s="1"/>
      <c r="TQ292" s="1"/>
      <c r="TR292" s="1"/>
      <c r="TS292" s="1"/>
      <c r="TT292" s="1"/>
      <c r="TU292" s="1"/>
      <c r="TV292" s="1"/>
      <c r="TW292" s="1"/>
      <c r="TX292" s="1"/>
      <c r="TY292" s="1"/>
      <c r="TZ292" s="1"/>
      <c r="UA292" s="1"/>
      <c r="UB292" s="1"/>
      <c r="UC292" s="1"/>
      <c r="UD292" s="1"/>
      <c r="UE292" s="1"/>
      <c r="UF292" s="1"/>
      <c r="UG292" s="1"/>
      <c r="UH292" s="1"/>
      <c r="UI292" s="1"/>
      <c r="UJ292" s="1"/>
      <c r="UK292" s="1"/>
      <c r="UL292" s="1"/>
      <c r="UM292" s="1"/>
      <c r="UN292" s="1"/>
      <c r="UO292" s="1"/>
      <c r="UP292" s="1"/>
      <c r="UQ292" s="1"/>
      <c r="UR292" s="1"/>
      <c r="US292" s="1"/>
      <c r="UT292" s="1"/>
      <c r="UU292" s="1"/>
      <c r="UV292" s="1"/>
      <c r="UW292" s="1"/>
      <c r="UX292" s="1"/>
      <c r="UY292" s="1"/>
      <c r="UZ292" s="1"/>
      <c r="VA292" s="1"/>
      <c r="VB292" s="1"/>
      <c r="VC292" s="1"/>
      <c r="VD292" s="1"/>
      <c r="VE292" s="1"/>
      <c r="VF292" s="1"/>
      <c r="VG292" s="1"/>
      <c r="VH292" s="1"/>
      <c r="VI292" s="1"/>
      <c r="VJ292" s="1"/>
      <c r="VK292" s="1"/>
      <c r="VL292" s="1"/>
      <c r="VM292" s="1"/>
      <c r="VN292" s="1"/>
      <c r="VO292" s="1"/>
      <c r="VP292" s="1"/>
      <c r="VQ292" s="1"/>
      <c r="VR292" s="1"/>
      <c r="VS292" s="1"/>
      <c r="VT292" s="1"/>
      <c r="VU292" s="1"/>
      <c r="VV292" s="1"/>
      <c r="VW292" s="1"/>
      <c r="VX292" s="1"/>
      <c r="VY292" s="1"/>
      <c r="VZ292" s="1"/>
      <c r="WA292" s="1"/>
      <c r="WB292" s="1"/>
      <c r="WC292" s="1"/>
      <c r="WD292" s="1"/>
      <c r="WE292" s="1"/>
      <c r="WF292" s="1"/>
      <c r="WG292" s="1"/>
      <c r="WH292" s="1"/>
      <c r="WI292" s="1"/>
      <c r="WJ292" s="1"/>
      <c r="WK292" s="1"/>
      <c r="WL292" s="1"/>
      <c r="WM292" s="1"/>
      <c r="WN292" s="1"/>
      <c r="WO292" s="1"/>
      <c r="WP292" s="1"/>
      <c r="WQ292" s="1"/>
      <c r="WR292" s="1"/>
      <c r="WS292" s="1"/>
      <c r="WT292" s="1"/>
      <c r="WU292" s="1"/>
      <c r="WV292" s="1"/>
      <c r="WW292" s="1"/>
      <c r="WX292" s="1"/>
      <c r="WY292" s="1"/>
      <c r="WZ292" s="1"/>
      <c r="XA292" s="1"/>
      <c r="XB292" s="1"/>
      <c r="XC292" s="1"/>
      <c r="XD292" s="1"/>
      <c r="XE292" s="1"/>
      <c r="XF292" s="1"/>
      <c r="XG292" s="1"/>
      <c r="XH292" s="1"/>
      <c r="XI292" s="1"/>
      <c r="XJ292" s="1"/>
      <c r="XK292" s="1"/>
      <c r="XL292" s="1"/>
      <c r="XM292" s="1"/>
      <c r="XN292" s="1"/>
      <c r="XO292" s="1"/>
      <c r="XP292" s="1"/>
      <c r="XQ292" s="1"/>
      <c r="XR292" s="1"/>
      <c r="XS292" s="1"/>
      <c r="XT292" s="1"/>
      <c r="XU292" s="1"/>
      <c r="XV292" s="1"/>
      <c r="XW292" s="1"/>
      <c r="XX292" s="1"/>
      <c r="XY292" s="1"/>
      <c r="XZ292" s="1"/>
      <c r="YA292" s="1"/>
      <c r="YB292" s="1"/>
      <c r="YC292" s="1"/>
      <c r="YD292" s="1"/>
      <c r="YE292" s="1"/>
      <c r="YF292" s="1"/>
      <c r="YG292" s="1"/>
      <c r="YH292" s="1"/>
      <c r="YI292" s="1"/>
      <c r="YJ292" s="1"/>
      <c r="YK292" s="1"/>
      <c r="YL292" s="1"/>
      <c r="YM292" s="1"/>
      <c r="YN292" s="1"/>
      <c r="YO292" s="1"/>
      <c r="YP292" s="1"/>
      <c r="YQ292" s="1"/>
      <c r="YR292" s="1"/>
      <c r="YS292" s="1"/>
      <c r="YT292" s="1"/>
      <c r="YU292" s="1"/>
      <c r="YV292" s="1"/>
      <c r="YW292" s="1"/>
      <c r="YX292" s="1"/>
      <c r="YY292" s="1"/>
      <c r="YZ292" s="1"/>
      <c r="ZA292" s="1"/>
      <c r="ZB292" s="1"/>
      <c r="ZC292" s="1"/>
      <c r="ZD292" s="1"/>
      <c r="ZE292" s="1"/>
      <c r="ZF292" s="1"/>
      <c r="ZG292" s="1"/>
      <c r="ZH292" s="1"/>
      <c r="ZI292" s="1"/>
      <c r="ZJ292" s="1"/>
      <c r="ZK292" s="1"/>
      <c r="ZL292" s="1"/>
      <c r="ZM292" s="1"/>
      <c r="ZN292" s="1"/>
      <c r="ZO292" s="1"/>
      <c r="ZP292" s="1"/>
      <c r="ZQ292" s="1"/>
      <c r="ZR292" s="1"/>
      <c r="ZS292" s="1"/>
      <c r="ZT292" s="1"/>
      <c r="ZU292" s="1"/>
      <c r="ZV292" s="1"/>
      <c r="ZW292" s="1"/>
      <c r="ZX292" s="1"/>
      <c r="ZY292" s="1"/>
      <c r="ZZ292" s="1"/>
      <c r="AAA292" s="1"/>
      <c r="AAB292" s="1"/>
      <c r="AAC292" s="1"/>
      <c r="AAD292" s="1"/>
      <c r="AAE292" s="1"/>
      <c r="AAF292" s="1"/>
      <c r="AAG292" s="1"/>
      <c r="AAH292" s="1"/>
      <c r="AAI292" s="1"/>
      <c r="AAJ292" s="1"/>
      <c r="AAK292" s="1"/>
      <c r="AAL292" s="1"/>
      <c r="AAM292" s="1"/>
      <c r="AAN292" s="1"/>
      <c r="AAO292" s="1"/>
      <c r="AAP292" s="1"/>
      <c r="AAQ292" s="1"/>
      <c r="AAR292" s="1"/>
      <c r="AAS292" s="1"/>
      <c r="AAT292" s="1"/>
      <c r="AAU292" s="1"/>
      <c r="AAV292" s="1"/>
      <c r="AAW292" s="1"/>
      <c r="AAX292" s="1"/>
      <c r="AAY292" s="1"/>
      <c r="AAZ292" s="1"/>
      <c r="ABA292" s="1"/>
      <c r="ABB292" s="1"/>
      <c r="ABC292" s="1"/>
      <c r="ABD292" s="1"/>
      <c r="ABE292" s="1"/>
      <c r="ABF292" s="1"/>
      <c r="ABG292" s="1"/>
      <c r="ABH292" s="1"/>
      <c r="ABI292" s="1"/>
      <c r="ABJ292" s="1"/>
      <c r="ABK292" s="1"/>
      <c r="ABL292" s="1"/>
      <c r="ABM292" s="1"/>
      <c r="ABN292" s="1"/>
      <c r="ABO292" s="1"/>
      <c r="ABP292" s="1"/>
      <c r="ABQ292" s="1"/>
      <c r="ABR292" s="1"/>
      <c r="ABS292" s="1"/>
      <c r="ABT292" s="1"/>
      <c r="ABU292" s="1"/>
      <c r="ABV292" s="1"/>
      <c r="ABW292" s="1"/>
      <c r="ABX292" s="1"/>
      <c r="ABY292" s="1"/>
      <c r="ABZ292" s="1"/>
      <c r="ACA292" s="1"/>
      <c r="ACB292" s="1"/>
      <c r="ACC292" s="1"/>
      <c r="ACD292" s="1"/>
      <c r="ACE292" s="1"/>
      <c r="ACF292" s="1"/>
      <c r="ACG292" s="1"/>
      <c r="ACH292" s="1"/>
      <c r="ACI292" s="1"/>
      <c r="ACJ292" s="1"/>
      <c r="ACK292" s="1"/>
      <c r="ACL292" s="1"/>
      <c r="ACM292" s="1"/>
      <c r="ACN292" s="1"/>
      <c r="ACO292" s="1"/>
      <c r="ACP292" s="1"/>
      <c r="ACQ292" s="1"/>
      <c r="ACR292" s="1"/>
      <c r="ACS292" s="1"/>
      <c r="ACT292" s="1"/>
      <c r="ACU292" s="1"/>
      <c r="ACV292" s="1"/>
      <c r="ACW292" s="1"/>
      <c r="ACX292" s="1"/>
      <c r="ACY292" s="1"/>
      <c r="ACZ292" s="1"/>
      <c r="ADA292" s="1"/>
      <c r="ADB292" s="1"/>
      <c r="ADC292" s="1"/>
      <c r="ADD292" s="1"/>
      <c r="ADE292" s="1"/>
      <c r="ADF292" s="1"/>
      <c r="ADG292" s="1"/>
      <c r="ADH292" s="1"/>
      <c r="ADI292" s="1"/>
      <c r="ADJ292" s="1"/>
      <c r="ADK292" s="1"/>
      <c r="ADL292" s="1"/>
      <c r="ADM292" s="1"/>
      <c r="ADN292" s="1"/>
      <c r="ADO292" s="1"/>
      <c r="ADP292" s="1"/>
      <c r="ADQ292" s="1"/>
      <c r="ADR292" s="1"/>
      <c r="ADS292" s="1"/>
      <c r="ADT292" s="1"/>
      <c r="ADU292" s="1"/>
      <c r="ADV292" s="1"/>
      <c r="ADW292" s="1"/>
      <c r="ADX292" s="1"/>
      <c r="ADY292" s="1"/>
      <c r="ADZ292" s="1"/>
      <c r="AEA292" s="1"/>
      <c r="AEB292" s="1"/>
      <c r="AEC292" s="1"/>
      <c r="AED292" s="1"/>
      <c r="AEE292" s="1"/>
      <c r="AEF292" s="1"/>
      <c r="AEG292" s="1"/>
      <c r="AEH292" s="1"/>
      <c r="AEI292" s="1"/>
      <c r="AEJ292" s="1"/>
      <c r="AEK292" s="1"/>
      <c r="AEL292" s="1"/>
      <c r="AEM292" s="1"/>
      <c r="AEN292" s="1"/>
      <c r="AEO292" s="1"/>
      <c r="AEP292" s="1"/>
      <c r="AEQ292" s="1"/>
      <c r="AER292" s="1"/>
      <c r="AES292" s="1"/>
      <c r="AET292" s="1"/>
      <c r="AEU292" s="1"/>
      <c r="AEV292" s="1"/>
      <c r="AEW292" s="1"/>
      <c r="AEX292" s="1"/>
      <c r="AEY292" s="1"/>
      <c r="AEZ292" s="1"/>
      <c r="AFA292" s="1"/>
      <c r="AFB292" s="1"/>
      <c r="AFC292" s="1"/>
      <c r="AFD292" s="1"/>
      <c r="AFE292" s="1"/>
      <c r="AFF292" s="1"/>
      <c r="AFG292" s="1"/>
      <c r="AFH292" s="1"/>
      <c r="AFI292" s="1"/>
      <c r="AFJ292" s="1"/>
      <c r="AFK292" s="1"/>
      <c r="AFL292" s="1"/>
      <c r="AFM292" s="1"/>
      <c r="AFN292" s="1"/>
      <c r="AFO292" s="1"/>
      <c r="AFP292" s="1"/>
      <c r="AFQ292" s="1"/>
      <c r="AFR292" s="1"/>
      <c r="AFS292" s="1"/>
      <c r="AFT292" s="1"/>
      <c r="AFU292" s="1"/>
      <c r="AFV292" s="1"/>
      <c r="AFW292" s="1"/>
      <c r="AFX292" s="1"/>
      <c r="AFY292" s="1"/>
      <c r="AFZ292" s="1"/>
      <c r="AGA292" s="1"/>
      <c r="AGB292" s="1"/>
      <c r="AGC292" s="1"/>
      <c r="AGD292" s="1"/>
      <c r="AGE292" s="1"/>
      <c r="AGF292" s="1"/>
      <c r="AGG292" s="1"/>
      <c r="AGH292" s="1"/>
      <c r="AGI292" s="1"/>
      <c r="AGJ292" s="1"/>
      <c r="AGK292" s="1"/>
      <c r="AGL292" s="1"/>
      <c r="AGM292" s="1"/>
      <c r="AGN292" s="1"/>
      <c r="AGO292" s="1"/>
      <c r="AGP292" s="1"/>
      <c r="AGQ292" s="1"/>
      <c r="AGR292" s="1"/>
      <c r="AGS292" s="1"/>
      <c r="AGT292" s="1"/>
      <c r="AGU292" s="1"/>
      <c r="AGV292" s="1"/>
      <c r="AGW292" s="1"/>
      <c r="AGX292" s="1"/>
      <c r="AGY292" s="1"/>
      <c r="AGZ292" s="1"/>
      <c r="AHA292" s="1"/>
      <c r="AHB292" s="1"/>
      <c r="AHC292" s="1"/>
      <c r="AHD292" s="1"/>
      <c r="AHE292" s="1"/>
      <c r="AHF292" s="1"/>
      <c r="AHG292" s="1"/>
      <c r="AHH292" s="1"/>
      <c r="AHI292" s="1"/>
      <c r="AHJ292" s="1"/>
      <c r="AHK292" s="1"/>
      <c r="AHL292" s="1"/>
      <c r="AHM292" s="1"/>
      <c r="AHN292" s="1"/>
      <c r="AHO292" s="1"/>
      <c r="AHP292" s="1"/>
      <c r="AHQ292" s="1"/>
      <c r="AHR292" s="1"/>
      <c r="AHS292" s="1"/>
      <c r="AHT292" s="1"/>
      <c r="AHU292" s="1"/>
      <c r="AHV292" s="1"/>
      <c r="AHW292" s="1"/>
      <c r="AHX292" s="1"/>
      <c r="AHY292" s="1"/>
      <c r="AHZ292" s="1"/>
      <c r="AIA292" s="1"/>
      <c r="AIB292" s="1"/>
      <c r="AIC292" s="1"/>
      <c r="AID292" s="1"/>
      <c r="AIE292" s="1"/>
      <c r="AIF292" s="1"/>
      <c r="AIG292" s="1"/>
      <c r="AIH292" s="1"/>
      <c r="AII292" s="1"/>
      <c r="AIJ292" s="1"/>
      <c r="AIK292" s="1"/>
      <c r="AIL292" s="1"/>
      <c r="AIM292" s="1"/>
      <c r="AIN292" s="1"/>
      <c r="AIO292" s="1"/>
      <c r="AIP292" s="1"/>
      <c r="AIQ292" s="1"/>
      <c r="AIR292" s="1"/>
      <c r="AIS292" s="1"/>
      <c r="AIT292" s="1"/>
      <c r="AIU292" s="1"/>
      <c r="AIV292" s="1"/>
      <c r="AIW292" s="1"/>
      <c r="AIX292" s="1"/>
      <c r="AIY292" s="1"/>
      <c r="AIZ292" s="1"/>
      <c r="AJA292" s="1"/>
      <c r="AJB292" s="1"/>
      <c r="AJC292" s="1"/>
      <c r="AJD292" s="1"/>
      <c r="AJE292" s="1"/>
      <c r="AJF292" s="1"/>
      <c r="AJG292" s="1"/>
      <c r="AJH292" s="1"/>
      <c r="AJI292" s="1"/>
      <c r="AJJ292" s="1"/>
      <c r="AJK292" s="1"/>
      <c r="AJL292" s="1"/>
      <c r="AJM292" s="1"/>
      <c r="AJN292" s="1"/>
      <c r="AJO292" s="1"/>
      <c r="AJP292" s="1"/>
      <c r="AJQ292" s="1"/>
      <c r="AJR292" s="1"/>
      <c r="AJS292" s="1"/>
      <c r="AJT292" s="1"/>
      <c r="AJU292" s="1"/>
      <c r="AJV292" s="1"/>
      <c r="AJW292" s="1"/>
      <c r="AJX292" s="1"/>
      <c r="AJY292" s="1"/>
      <c r="AJZ292" s="1"/>
      <c r="AKA292" s="1"/>
      <c r="AKB292" s="1"/>
      <c r="AKC292" s="1"/>
      <c r="AKD292" s="1"/>
      <c r="AKE292" s="1"/>
      <c r="AKF292" s="1"/>
      <c r="AKG292" s="1"/>
      <c r="AKH292" s="1"/>
      <c r="AKI292" s="1"/>
      <c r="AKJ292" s="1"/>
      <c r="AKK292" s="1"/>
      <c r="AKL292" s="1"/>
      <c r="AKM292" s="1"/>
      <c r="AKN292" s="1"/>
      <c r="AKO292" s="1"/>
      <c r="AKP292" s="1"/>
      <c r="AKQ292" s="1"/>
      <c r="AKR292" s="1"/>
      <c r="AKS292" s="1"/>
      <c r="AKT292" s="1"/>
      <c r="AKU292" s="1"/>
      <c r="AKV292" s="1"/>
      <c r="AKW292" s="1"/>
      <c r="AKX292" s="1"/>
      <c r="AKY292" s="1"/>
      <c r="AKZ292" s="1"/>
      <c r="ALA292" s="1"/>
      <c r="ALB292" s="1"/>
      <c r="ALC292" s="1"/>
      <c r="ALD292" s="1"/>
      <c r="ALE292" s="1"/>
      <c r="ALF292" s="1"/>
      <c r="ALG292" s="1"/>
      <c r="ALH292" s="1"/>
      <c r="ALI292" s="1"/>
      <c r="ALJ292" s="1"/>
      <c r="ALK292" s="1"/>
      <c r="ALL292" s="1"/>
      <c r="ALM292" s="1"/>
      <c r="ALN292" s="1"/>
      <c r="ALO292" s="1"/>
      <c r="ALP292" s="1"/>
      <c r="ALQ292" s="1"/>
      <c r="ALR292" s="1"/>
      <c r="ALS292" s="1"/>
      <c r="ALT292" s="1"/>
      <c r="ALU292" s="1"/>
      <c r="ALV292" s="1"/>
      <c r="ALW292" s="1"/>
      <c r="ALX292" s="1"/>
      <c r="ALY292" s="1"/>
      <c r="ALZ292" s="1"/>
      <c r="AMA292" s="1"/>
      <c r="AMB292" s="1"/>
      <c r="AMC292" s="1"/>
      <c r="AMD292" s="1"/>
      <c r="AME292" s="1"/>
      <c r="AMF292" s="1"/>
      <c r="AMG292" s="1"/>
      <c r="AMH292" s="1"/>
      <c r="AMI292" s="1"/>
      <c r="AMJ292" s="1"/>
      <c r="AMK292" s="1"/>
    </row>
    <row r="293" spans="1:1025" s="53" customFormat="1">
      <c r="A293" s="1"/>
      <c r="B293" s="33"/>
      <c r="C293" s="26" t="s">
        <v>1140</v>
      </c>
      <c r="D293" s="26">
        <v>8.26</v>
      </c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  <c r="IX293" s="1"/>
      <c r="IY293" s="1"/>
      <c r="IZ293" s="1"/>
      <c r="JA293" s="1"/>
      <c r="JB293" s="1"/>
      <c r="JC293" s="1"/>
      <c r="JD293" s="1"/>
      <c r="JE293" s="1"/>
      <c r="JF293" s="1"/>
      <c r="JG293" s="1"/>
      <c r="JH293" s="1"/>
      <c r="JI293" s="1"/>
      <c r="JJ293" s="1"/>
      <c r="JK293" s="1"/>
      <c r="JL293" s="1"/>
      <c r="JM293" s="1"/>
      <c r="JN293" s="1"/>
      <c r="JO293" s="1"/>
      <c r="JP293" s="1"/>
      <c r="JQ293" s="1"/>
      <c r="JR293" s="1"/>
      <c r="JS293" s="1"/>
      <c r="JT293" s="1"/>
      <c r="JU293" s="1"/>
      <c r="JV293" s="1"/>
      <c r="JW293" s="1"/>
      <c r="JX293" s="1"/>
      <c r="JY293" s="1"/>
      <c r="JZ293" s="1"/>
      <c r="KA293" s="1"/>
      <c r="KB293" s="1"/>
      <c r="KC293" s="1"/>
      <c r="KD293" s="1"/>
      <c r="KE293" s="1"/>
      <c r="KF293" s="1"/>
      <c r="KG293" s="1"/>
      <c r="KH293" s="1"/>
      <c r="KI293" s="1"/>
      <c r="KJ293" s="1"/>
      <c r="KK293" s="1"/>
      <c r="KL293" s="1"/>
      <c r="KM293" s="1"/>
      <c r="KN293" s="1"/>
      <c r="KO293" s="1"/>
      <c r="KP293" s="1"/>
      <c r="KQ293" s="1"/>
      <c r="KR293" s="1"/>
      <c r="KS293" s="1"/>
      <c r="KT293" s="1"/>
      <c r="KU293" s="1"/>
      <c r="KV293" s="1"/>
      <c r="KW293" s="1"/>
      <c r="KX293" s="1"/>
      <c r="KY293" s="1"/>
      <c r="KZ293" s="1"/>
      <c r="LA293" s="1"/>
      <c r="LB293" s="1"/>
      <c r="LC293" s="1"/>
      <c r="LD293" s="1"/>
      <c r="LE293" s="1"/>
      <c r="LF293" s="1"/>
      <c r="LG293" s="1"/>
      <c r="LH293" s="1"/>
      <c r="LI293" s="1"/>
      <c r="LJ293" s="1"/>
      <c r="LK293" s="1"/>
      <c r="LL293" s="1"/>
      <c r="LM293" s="1"/>
      <c r="LN293" s="1"/>
      <c r="LO293" s="1"/>
      <c r="LP293" s="1"/>
      <c r="LQ293" s="1"/>
      <c r="LR293" s="1"/>
      <c r="LS293" s="1"/>
      <c r="LT293" s="1"/>
      <c r="LU293" s="1"/>
      <c r="LV293" s="1"/>
      <c r="LW293" s="1"/>
      <c r="LX293" s="1"/>
      <c r="LY293" s="1"/>
      <c r="LZ293" s="1"/>
      <c r="MA293" s="1"/>
      <c r="MB293" s="1"/>
      <c r="MC293" s="1"/>
      <c r="MD293" s="1"/>
      <c r="ME293" s="1"/>
      <c r="MF293" s="1"/>
      <c r="MG293" s="1"/>
      <c r="MH293" s="1"/>
      <c r="MI293" s="1"/>
      <c r="MJ293" s="1"/>
      <c r="MK293" s="1"/>
      <c r="ML293" s="1"/>
      <c r="MM293" s="1"/>
      <c r="MN293" s="1"/>
      <c r="MO293" s="1"/>
      <c r="MP293" s="1"/>
      <c r="MQ293" s="1"/>
      <c r="MR293" s="1"/>
      <c r="MS293" s="1"/>
      <c r="MT293" s="1"/>
      <c r="MU293" s="1"/>
      <c r="MV293" s="1"/>
      <c r="MW293" s="1"/>
      <c r="MX293" s="1"/>
      <c r="MY293" s="1"/>
      <c r="MZ293" s="1"/>
      <c r="NA293" s="1"/>
      <c r="NB293" s="1"/>
      <c r="NC293" s="1"/>
      <c r="ND293" s="1"/>
      <c r="NE293" s="1"/>
      <c r="NF293" s="1"/>
      <c r="NG293" s="1"/>
      <c r="NH293" s="1"/>
      <c r="NI293" s="1"/>
      <c r="NJ293" s="1"/>
      <c r="NK293" s="1"/>
      <c r="NL293" s="1"/>
      <c r="NM293" s="1"/>
      <c r="NN293" s="1"/>
      <c r="NO293" s="1"/>
      <c r="NP293" s="1"/>
      <c r="NQ293" s="1"/>
      <c r="NR293" s="1"/>
      <c r="NS293" s="1"/>
      <c r="NT293" s="1"/>
      <c r="NU293" s="1"/>
      <c r="NV293" s="1"/>
      <c r="NW293" s="1"/>
      <c r="NX293" s="1"/>
      <c r="NY293" s="1"/>
      <c r="NZ293" s="1"/>
      <c r="OA293" s="1"/>
      <c r="OB293" s="1"/>
      <c r="OC293" s="1"/>
      <c r="OD293" s="1"/>
      <c r="OE293" s="1"/>
      <c r="OF293" s="1"/>
      <c r="OG293" s="1"/>
      <c r="OH293" s="1"/>
      <c r="OI293" s="1"/>
      <c r="OJ293" s="1"/>
      <c r="OK293" s="1"/>
      <c r="OL293" s="1"/>
      <c r="OM293" s="1"/>
      <c r="ON293" s="1"/>
      <c r="OO293" s="1"/>
      <c r="OP293" s="1"/>
      <c r="OQ293" s="1"/>
      <c r="OR293" s="1"/>
      <c r="OS293" s="1"/>
      <c r="OT293" s="1"/>
      <c r="OU293" s="1"/>
      <c r="OV293" s="1"/>
      <c r="OW293" s="1"/>
      <c r="OX293" s="1"/>
      <c r="OY293" s="1"/>
      <c r="OZ293" s="1"/>
      <c r="PA293" s="1"/>
      <c r="PB293" s="1"/>
      <c r="PC293" s="1"/>
      <c r="PD293" s="1"/>
      <c r="PE293" s="1"/>
      <c r="PF293" s="1"/>
      <c r="PG293" s="1"/>
      <c r="PH293" s="1"/>
      <c r="PI293" s="1"/>
      <c r="PJ293" s="1"/>
      <c r="PK293" s="1"/>
      <c r="PL293" s="1"/>
      <c r="PM293" s="1"/>
      <c r="PN293" s="1"/>
      <c r="PO293" s="1"/>
      <c r="PP293" s="1"/>
      <c r="PQ293" s="1"/>
      <c r="PR293" s="1"/>
      <c r="PS293" s="1"/>
      <c r="PT293" s="1"/>
      <c r="PU293" s="1"/>
      <c r="PV293" s="1"/>
      <c r="PW293" s="1"/>
      <c r="PX293" s="1"/>
      <c r="PY293" s="1"/>
      <c r="PZ293" s="1"/>
      <c r="QA293" s="1"/>
      <c r="QB293" s="1"/>
      <c r="QC293" s="1"/>
      <c r="QD293" s="1"/>
      <c r="QE293" s="1"/>
      <c r="QF293" s="1"/>
      <c r="QG293" s="1"/>
      <c r="QH293" s="1"/>
      <c r="QI293" s="1"/>
      <c r="QJ293" s="1"/>
      <c r="QK293" s="1"/>
      <c r="QL293" s="1"/>
      <c r="QM293" s="1"/>
      <c r="QN293" s="1"/>
      <c r="QO293" s="1"/>
      <c r="QP293" s="1"/>
      <c r="QQ293" s="1"/>
      <c r="QR293" s="1"/>
      <c r="QS293" s="1"/>
      <c r="QT293" s="1"/>
      <c r="QU293" s="1"/>
      <c r="QV293" s="1"/>
      <c r="QW293" s="1"/>
      <c r="QX293" s="1"/>
      <c r="QY293" s="1"/>
      <c r="QZ293" s="1"/>
      <c r="RA293" s="1"/>
      <c r="RB293" s="1"/>
      <c r="RC293" s="1"/>
      <c r="RD293" s="1"/>
      <c r="RE293" s="1"/>
      <c r="RF293" s="1"/>
      <c r="RG293" s="1"/>
      <c r="RH293" s="1"/>
      <c r="RI293" s="1"/>
      <c r="RJ293" s="1"/>
      <c r="RK293" s="1"/>
      <c r="RL293" s="1"/>
      <c r="RM293" s="1"/>
      <c r="RN293" s="1"/>
      <c r="RO293" s="1"/>
      <c r="RP293" s="1"/>
      <c r="RQ293" s="1"/>
      <c r="RR293" s="1"/>
      <c r="RS293" s="1"/>
      <c r="RT293" s="1"/>
      <c r="RU293" s="1"/>
      <c r="RV293" s="1"/>
      <c r="RW293" s="1"/>
      <c r="RX293" s="1"/>
      <c r="RY293" s="1"/>
      <c r="RZ293" s="1"/>
      <c r="SA293" s="1"/>
      <c r="SB293" s="1"/>
      <c r="SC293" s="1"/>
      <c r="SD293" s="1"/>
      <c r="SE293" s="1"/>
      <c r="SF293" s="1"/>
      <c r="SG293" s="1"/>
      <c r="SH293" s="1"/>
      <c r="SI293" s="1"/>
      <c r="SJ293" s="1"/>
      <c r="SK293" s="1"/>
      <c r="SL293" s="1"/>
      <c r="SM293" s="1"/>
      <c r="SN293" s="1"/>
      <c r="SO293" s="1"/>
      <c r="SP293" s="1"/>
      <c r="SQ293" s="1"/>
      <c r="SR293" s="1"/>
      <c r="SS293" s="1"/>
      <c r="ST293" s="1"/>
      <c r="SU293" s="1"/>
      <c r="SV293" s="1"/>
      <c r="SW293" s="1"/>
      <c r="SX293" s="1"/>
      <c r="SY293" s="1"/>
      <c r="SZ293" s="1"/>
      <c r="TA293" s="1"/>
      <c r="TB293" s="1"/>
      <c r="TC293" s="1"/>
      <c r="TD293" s="1"/>
      <c r="TE293" s="1"/>
      <c r="TF293" s="1"/>
      <c r="TG293" s="1"/>
      <c r="TH293" s="1"/>
      <c r="TI293" s="1"/>
      <c r="TJ293" s="1"/>
      <c r="TK293" s="1"/>
      <c r="TL293" s="1"/>
      <c r="TM293" s="1"/>
      <c r="TN293" s="1"/>
      <c r="TO293" s="1"/>
      <c r="TP293" s="1"/>
      <c r="TQ293" s="1"/>
      <c r="TR293" s="1"/>
      <c r="TS293" s="1"/>
      <c r="TT293" s="1"/>
      <c r="TU293" s="1"/>
      <c r="TV293" s="1"/>
      <c r="TW293" s="1"/>
      <c r="TX293" s="1"/>
      <c r="TY293" s="1"/>
      <c r="TZ293" s="1"/>
      <c r="UA293" s="1"/>
      <c r="UB293" s="1"/>
      <c r="UC293" s="1"/>
      <c r="UD293" s="1"/>
      <c r="UE293" s="1"/>
      <c r="UF293" s="1"/>
      <c r="UG293" s="1"/>
      <c r="UH293" s="1"/>
      <c r="UI293" s="1"/>
      <c r="UJ293" s="1"/>
      <c r="UK293" s="1"/>
      <c r="UL293" s="1"/>
      <c r="UM293" s="1"/>
      <c r="UN293" s="1"/>
      <c r="UO293" s="1"/>
      <c r="UP293" s="1"/>
      <c r="UQ293" s="1"/>
      <c r="UR293" s="1"/>
      <c r="US293" s="1"/>
      <c r="UT293" s="1"/>
      <c r="UU293" s="1"/>
      <c r="UV293" s="1"/>
      <c r="UW293" s="1"/>
      <c r="UX293" s="1"/>
      <c r="UY293" s="1"/>
      <c r="UZ293" s="1"/>
      <c r="VA293" s="1"/>
      <c r="VB293" s="1"/>
      <c r="VC293" s="1"/>
      <c r="VD293" s="1"/>
      <c r="VE293" s="1"/>
      <c r="VF293" s="1"/>
      <c r="VG293" s="1"/>
      <c r="VH293" s="1"/>
      <c r="VI293" s="1"/>
      <c r="VJ293" s="1"/>
      <c r="VK293" s="1"/>
      <c r="VL293" s="1"/>
      <c r="VM293" s="1"/>
      <c r="VN293" s="1"/>
      <c r="VO293" s="1"/>
      <c r="VP293" s="1"/>
      <c r="VQ293" s="1"/>
      <c r="VR293" s="1"/>
      <c r="VS293" s="1"/>
      <c r="VT293" s="1"/>
      <c r="VU293" s="1"/>
      <c r="VV293" s="1"/>
      <c r="VW293" s="1"/>
      <c r="VX293" s="1"/>
      <c r="VY293" s="1"/>
      <c r="VZ293" s="1"/>
      <c r="WA293" s="1"/>
      <c r="WB293" s="1"/>
      <c r="WC293" s="1"/>
      <c r="WD293" s="1"/>
      <c r="WE293" s="1"/>
      <c r="WF293" s="1"/>
      <c r="WG293" s="1"/>
      <c r="WH293" s="1"/>
      <c r="WI293" s="1"/>
      <c r="WJ293" s="1"/>
      <c r="WK293" s="1"/>
      <c r="WL293" s="1"/>
      <c r="WM293" s="1"/>
      <c r="WN293" s="1"/>
      <c r="WO293" s="1"/>
      <c r="WP293" s="1"/>
      <c r="WQ293" s="1"/>
      <c r="WR293" s="1"/>
      <c r="WS293" s="1"/>
      <c r="WT293" s="1"/>
      <c r="WU293" s="1"/>
      <c r="WV293" s="1"/>
      <c r="WW293" s="1"/>
      <c r="WX293" s="1"/>
      <c r="WY293" s="1"/>
      <c r="WZ293" s="1"/>
      <c r="XA293" s="1"/>
      <c r="XB293" s="1"/>
      <c r="XC293" s="1"/>
      <c r="XD293" s="1"/>
      <c r="XE293" s="1"/>
      <c r="XF293" s="1"/>
      <c r="XG293" s="1"/>
      <c r="XH293" s="1"/>
      <c r="XI293" s="1"/>
      <c r="XJ293" s="1"/>
      <c r="XK293" s="1"/>
      <c r="XL293" s="1"/>
      <c r="XM293" s="1"/>
      <c r="XN293" s="1"/>
      <c r="XO293" s="1"/>
      <c r="XP293" s="1"/>
      <c r="XQ293" s="1"/>
      <c r="XR293" s="1"/>
      <c r="XS293" s="1"/>
      <c r="XT293" s="1"/>
      <c r="XU293" s="1"/>
      <c r="XV293" s="1"/>
      <c r="XW293" s="1"/>
      <c r="XX293" s="1"/>
      <c r="XY293" s="1"/>
      <c r="XZ293" s="1"/>
      <c r="YA293" s="1"/>
      <c r="YB293" s="1"/>
      <c r="YC293" s="1"/>
      <c r="YD293" s="1"/>
      <c r="YE293" s="1"/>
      <c r="YF293" s="1"/>
      <c r="YG293" s="1"/>
      <c r="YH293" s="1"/>
      <c r="YI293" s="1"/>
      <c r="YJ293" s="1"/>
      <c r="YK293" s="1"/>
      <c r="YL293" s="1"/>
      <c r="YM293" s="1"/>
      <c r="YN293" s="1"/>
      <c r="YO293" s="1"/>
      <c r="YP293" s="1"/>
      <c r="YQ293" s="1"/>
      <c r="YR293" s="1"/>
      <c r="YS293" s="1"/>
      <c r="YT293" s="1"/>
      <c r="YU293" s="1"/>
      <c r="YV293" s="1"/>
      <c r="YW293" s="1"/>
      <c r="YX293" s="1"/>
      <c r="YY293" s="1"/>
      <c r="YZ293" s="1"/>
      <c r="ZA293" s="1"/>
      <c r="ZB293" s="1"/>
      <c r="ZC293" s="1"/>
      <c r="ZD293" s="1"/>
      <c r="ZE293" s="1"/>
      <c r="ZF293" s="1"/>
      <c r="ZG293" s="1"/>
      <c r="ZH293" s="1"/>
      <c r="ZI293" s="1"/>
      <c r="ZJ293" s="1"/>
      <c r="ZK293" s="1"/>
      <c r="ZL293" s="1"/>
      <c r="ZM293" s="1"/>
      <c r="ZN293" s="1"/>
      <c r="ZO293" s="1"/>
      <c r="ZP293" s="1"/>
      <c r="ZQ293" s="1"/>
      <c r="ZR293" s="1"/>
      <c r="ZS293" s="1"/>
      <c r="ZT293" s="1"/>
      <c r="ZU293" s="1"/>
      <c r="ZV293" s="1"/>
      <c r="ZW293" s="1"/>
      <c r="ZX293" s="1"/>
      <c r="ZY293" s="1"/>
      <c r="ZZ293" s="1"/>
      <c r="AAA293" s="1"/>
      <c r="AAB293" s="1"/>
      <c r="AAC293" s="1"/>
      <c r="AAD293" s="1"/>
      <c r="AAE293" s="1"/>
      <c r="AAF293" s="1"/>
      <c r="AAG293" s="1"/>
      <c r="AAH293" s="1"/>
      <c r="AAI293" s="1"/>
      <c r="AAJ293" s="1"/>
      <c r="AAK293" s="1"/>
      <c r="AAL293" s="1"/>
      <c r="AAM293" s="1"/>
      <c r="AAN293" s="1"/>
      <c r="AAO293" s="1"/>
      <c r="AAP293" s="1"/>
      <c r="AAQ293" s="1"/>
      <c r="AAR293" s="1"/>
      <c r="AAS293" s="1"/>
      <c r="AAT293" s="1"/>
      <c r="AAU293" s="1"/>
      <c r="AAV293" s="1"/>
      <c r="AAW293" s="1"/>
      <c r="AAX293" s="1"/>
      <c r="AAY293" s="1"/>
      <c r="AAZ293" s="1"/>
      <c r="ABA293" s="1"/>
      <c r="ABB293" s="1"/>
      <c r="ABC293" s="1"/>
      <c r="ABD293" s="1"/>
      <c r="ABE293" s="1"/>
      <c r="ABF293" s="1"/>
      <c r="ABG293" s="1"/>
      <c r="ABH293" s="1"/>
      <c r="ABI293" s="1"/>
      <c r="ABJ293" s="1"/>
      <c r="ABK293" s="1"/>
      <c r="ABL293" s="1"/>
      <c r="ABM293" s="1"/>
      <c r="ABN293" s="1"/>
      <c r="ABO293" s="1"/>
      <c r="ABP293" s="1"/>
      <c r="ABQ293" s="1"/>
      <c r="ABR293" s="1"/>
      <c r="ABS293" s="1"/>
      <c r="ABT293" s="1"/>
      <c r="ABU293" s="1"/>
      <c r="ABV293" s="1"/>
      <c r="ABW293" s="1"/>
      <c r="ABX293" s="1"/>
      <c r="ABY293" s="1"/>
      <c r="ABZ293" s="1"/>
      <c r="ACA293" s="1"/>
      <c r="ACB293" s="1"/>
      <c r="ACC293" s="1"/>
      <c r="ACD293" s="1"/>
      <c r="ACE293" s="1"/>
      <c r="ACF293" s="1"/>
      <c r="ACG293" s="1"/>
      <c r="ACH293" s="1"/>
      <c r="ACI293" s="1"/>
      <c r="ACJ293" s="1"/>
      <c r="ACK293" s="1"/>
      <c r="ACL293" s="1"/>
      <c r="ACM293" s="1"/>
      <c r="ACN293" s="1"/>
      <c r="ACO293" s="1"/>
      <c r="ACP293" s="1"/>
      <c r="ACQ293" s="1"/>
      <c r="ACR293" s="1"/>
      <c r="ACS293" s="1"/>
      <c r="ACT293" s="1"/>
      <c r="ACU293" s="1"/>
      <c r="ACV293" s="1"/>
      <c r="ACW293" s="1"/>
      <c r="ACX293" s="1"/>
      <c r="ACY293" s="1"/>
      <c r="ACZ293" s="1"/>
      <c r="ADA293" s="1"/>
      <c r="ADB293" s="1"/>
      <c r="ADC293" s="1"/>
      <c r="ADD293" s="1"/>
      <c r="ADE293" s="1"/>
      <c r="ADF293" s="1"/>
      <c r="ADG293" s="1"/>
      <c r="ADH293" s="1"/>
      <c r="ADI293" s="1"/>
      <c r="ADJ293" s="1"/>
      <c r="ADK293" s="1"/>
      <c r="ADL293" s="1"/>
      <c r="ADM293" s="1"/>
      <c r="ADN293" s="1"/>
      <c r="ADO293" s="1"/>
      <c r="ADP293" s="1"/>
      <c r="ADQ293" s="1"/>
      <c r="ADR293" s="1"/>
      <c r="ADS293" s="1"/>
      <c r="ADT293" s="1"/>
      <c r="ADU293" s="1"/>
      <c r="ADV293" s="1"/>
      <c r="ADW293" s="1"/>
      <c r="ADX293" s="1"/>
      <c r="ADY293" s="1"/>
      <c r="ADZ293" s="1"/>
      <c r="AEA293" s="1"/>
      <c r="AEB293" s="1"/>
      <c r="AEC293" s="1"/>
      <c r="AED293" s="1"/>
      <c r="AEE293" s="1"/>
      <c r="AEF293" s="1"/>
      <c r="AEG293" s="1"/>
      <c r="AEH293" s="1"/>
      <c r="AEI293" s="1"/>
      <c r="AEJ293" s="1"/>
      <c r="AEK293" s="1"/>
      <c r="AEL293" s="1"/>
      <c r="AEM293" s="1"/>
      <c r="AEN293" s="1"/>
      <c r="AEO293" s="1"/>
      <c r="AEP293" s="1"/>
      <c r="AEQ293" s="1"/>
      <c r="AER293" s="1"/>
      <c r="AES293" s="1"/>
      <c r="AET293" s="1"/>
      <c r="AEU293" s="1"/>
      <c r="AEV293" s="1"/>
      <c r="AEW293" s="1"/>
      <c r="AEX293" s="1"/>
      <c r="AEY293" s="1"/>
      <c r="AEZ293" s="1"/>
      <c r="AFA293" s="1"/>
      <c r="AFB293" s="1"/>
      <c r="AFC293" s="1"/>
      <c r="AFD293" s="1"/>
      <c r="AFE293" s="1"/>
      <c r="AFF293" s="1"/>
      <c r="AFG293" s="1"/>
      <c r="AFH293" s="1"/>
      <c r="AFI293" s="1"/>
      <c r="AFJ293" s="1"/>
      <c r="AFK293" s="1"/>
      <c r="AFL293" s="1"/>
      <c r="AFM293" s="1"/>
      <c r="AFN293" s="1"/>
      <c r="AFO293" s="1"/>
      <c r="AFP293" s="1"/>
      <c r="AFQ293" s="1"/>
      <c r="AFR293" s="1"/>
      <c r="AFS293" s="1"/>
      <c r="AFT293" s="1"/>
      <c r="AFU293" s="1"/>
      <c r="AFV293" s="1"/>
      <c r="AFW293" s="1"/>
      <c r="AFX293" s="1"/>
      <c r="AFY293" s="1"/>
      <c r="AFZ293" s="1"/>
      <c r="AGA293" s="1"/>
      <c r="AGB293" s="1"/>
      <c r="AGC293" s="1"/>
      <c r="AGD293" s="1"/>
      <c r="AGE293" s="1"/>
      <c r="AGF293" s="1"/>
      <c r="AGG293" s="1"/>
      <c r="AGH293" s="1"/>
      <c r="AGI293" s="1"/>
      <c r="AGJ293" s="1"/>
      <c r="AGK293" s="1"/>
      <c r="AGL293" s="1"/>
      <c r="AGM293" s="1"/>
      <c r="AGN293" s="1"/>
      <c r="AGO293" s="1"/>
      <c r="AGP293" s="1"/>
      <c r="AGQ293" s="1"/>
      <c r="AGR293" s="1"/>
      <c r="AGS293" s="1"/>
      <c r="AGT293" s="1"/>
      <c r="AGU293" s="1"/>
      <c r="AGV293" s="1"/>
      <c r="AGW293" s="1"/>
      <c r="AGX293" s="1"/>
      <c r="AGY293" s="1"/>
      <c r="AGZ293" s="1"/>
      <c r="AHA293" s="1"/>
      <c r="AHB293" s="1"/>
      <c r="AHC293" s="1"/>
      <c r="AHD293" s="1"/>
      <c r="AHE293" s="1"/>
      <c r="AHF293" s="1"/>
      <c r="AHG293" s="1"/>
      <c r="AHH293" s="1"/>
      <c r="AHI293" s="1"/>
      <c r="AHJ293" s="1"/>
      <c r="AHK293" s="1"/>
      <c r="AHL293" s="1"/>
      <c r="AHM293" s="1"/>
      <c r="AHN293" s="1"/>
      <c r="AHO293" s="1"/>
      <c r="AHP293" s="1"/>
      <c r="AHQ293" s="1"/>
      <c r="AHR293" s="1"/>
      <c r="AHS293" s="1"/>
      <c r="AHT293" s="1"/>
      <c r="AHU293" s="1"/>
      <c r="AHV293" s="1"/>
      <c r="AHW293" s="1"/>
      <c r="AHX293" s="1"/>
      <c r="AHY293" s="1"/>
      <c r="AHZ293" s="1"/>
      <c r="AIA293" s="1"/>
      <c r="AIB293" s="1"/>
      <c r="AIC293" s="1"/>
      <c r="AID293" s="1"/>
      <c r="AIE293" s="1"/>
      <c r="AIF293" s="1"/>
      <c r="AIG293" s="1"/>
      <c r="AIH293" s="1"/>
      <c r="AII293" s="1"/>
      <c r="AIJ293" s="1"/>
      <c r="AIK293" s="1"/>
      <c r="AIL293" s="1"/>
      <c r="AIM293" s="1"/>
      <c r="AIN293" s="1"/>
      <c r="AIO293" s="1"/>
      <c r="AIP293" s="1"/>
      <c r="AIQ293" s="1"/>
      <c r="AIR293" s="1"/>
      <c r="AIS293" s="1"/>
      <c r="AIT293" s="1"/>
      <c r="AIU293" s="1"/>
      <c r="AIV293" s="1"/>
      <c r="AIW293" s="1"/>
      <c r="AIX293" s="1"/>
      <c r="AIY293" s="1"/>
      <c r="AIZ293" s="1"/>
      <c r="AJA293" s="1"/>
      <c r="AJB293" s="1"/>
      <c r="AJC293" s="1"/>
      <c r="AJD293" s="1"/>
      <c r="AJE293" s="1"/>
      <c r="AJF293" s="1"/>
      <c r="AJG293" s="1"/>
      <c r="AJH293" s="1"/>
      <c r="AJI293" s="1"/>
      <c r="AJJ293" s="1"/>
      <c r="AJK293" s="1"/>
      <c r="AJL293" s="1"/>
      <c r="AJM293" s="1"/>
      <c r="AJN293" s="1"/>
      <c r="AJO293" s="1"/>
      <c r="AJP293" s="1"/>
      <c r="AJQ293" s="1"/>
      <c r="AJR293" s="1"/>
      <c r="AJS293" s="1"/>
      <c r="AJT293" s="1"/>
      <c r="AJU293" s="1"/>
      <c r="AJV293" s="1"/>
      <c r="AJW293" s="1"/>
      <c r="AJX293" s="1"/>
      <c r="AJY293" s="1"/>
      <c r="AJZ293" s="1"/>
      <c r="AKA293" s="1"/>
      <c r="AKB293" s="1"/>
      <c r="AKC293" s="1"/>
      <c r="AKD293" s="1"/>
      <c r="AKE293" s="1"/>
      <c r="AKF293" s="1"/>
      <c r="AKG293" s="1"/>
      <c r="AKH293" s="1"/>
      <c r="AKI293" s="1"/>
      <c r="AKJ293" s="1"/>
      <c r="AKK293" s="1"/>
      <c r="AKL293" s="1"/>
      <c r="AKM293" s="1"/>
      <c r="AKN293" s="1"/>
      <c r="AKO293" s="1"/>
      <c r="AKP293" s="1"/>
      <c r="AKQ293" s="1"/>
      <c r="AKR293" s="1"/>
      <c r="AKS293" s="1"/>
      <c r="AKT293" s="1"/>
      <c r="AKU293" s="1"/>
      <c r="AKV293" s="1"/>
      <c r="AKW293" s="1"/>
      <c r="AKX293" s="1"/>
      <c r="AKY293" s="1"/>
      <c r="AKZ293" s="1"/>
      <c r="ALA293" s="1"/>
      <c r="ALB293" s="1"/>
      <c r="ALC293" s="1"/>
      <c r="ALD293" s="1"/>
      <c r="ALE293" s="1"/>
      <c r="ALF293" s="1"/>
      <c r="ALG293" s="1"/>
      <c r="ALH293" s="1"/>
      <c r="ALI293" s="1"/>
      <c r="ALJ293" s="1"/>
      <c r="ALK293" s="1"/>
      <c r="ALL293" s="1"/>
      <c r="ALM293" s="1"/>
      <c r="ALN293" s="1"/>
      <c r="ALO293" s="1"/>
      <c r="ALP293" s="1"/>
      <c r="ALQ293" s="1"/>
      <c r="ALR293" s="1"/>
      <c r="ALS293" s="1"/>
      <c r="ALT293" s="1"/>
      <c r="ALU293" s="1"/>
      <c r="ALV293" s="1"/>
      <c r="ALW293" s="1"/>
      <c r="ALX293" s="1"/>
      <c r="ALY293" s="1"/>
      <c r="ALZ293" s="1"/>
      <c r="AMA293" s="1"/>
      <c r="AMB293" s="1"/>
      <c r="AMC293" s="1"/>
      <c r="AMD293" s="1"/>
      <c r="AME293" s="1"/>
      <c r="AMF293" s="1"/>
      <c r="AMG293" s="1"/>
      <c r="AMH293" s="1"/>
      <c r="AMI293" s="1"/>
      <c r="AMJ293" s="1"/>
      <c r="AMK293" s="1"/>
    </row>
    <row r="294" spans="1:1025" s="53" customFormat="1">
      <c r="A294" s="1"/>
      <c r="B294" s="33"/>
      <c r="C294" s="26" t="s">
        <v>1141</v>
      </c>
      <c r="D294" s="26">
        <v>9.44</v>
      </c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  <c r="IY294" s="1"/>
      <c r="IZ294" s="1"/>
      <c r="JA294" s="1"/>
      <c r="JB294" s="1"/>
      <c r="JC294" s="1"/>
      <c r="JD294" s="1"/>
      <c r="JE294" s="1"/>
      <c r="JF294" s="1"/>
      <c r="JG294" s="1"/>
      <c r="JH294" s="1"/>
      <c r="JI294" s="1"/>
      <c r="JJ294" s="1"/>
      <c r="JK294" s="1"/>
      <c r="JL294" s="1"/>
      <c r="JM294" s="1"/>
      <c r="JN294" s="1"/>
      <c r="JO294" s="1"/>
      <c r="JP294" s="1"/>
      <c r="JQ294" s="1"/>
      <c r="JR294" s="1"/>
      <c r="JS294" s="1"/>
      <c r="JT294" s="1"/>
      <c r="JU294" s="1"/>
      <c r="JV294" s="1"/>
      <c r="JW294" s="1"/>
      <c r="JX294" s="1"/>
      <c r="JY294" s="1"/>
      <c r="JZ294" s="1"/>
      <c r="KA294" s="1"/>
      <c r="KB294" s="1"/>
      <c r="KC294" s="1"/>
      <c r="KD294" s="1"/>
      <c r="KE294" s="1"/>
      <c r="KF294" s="1"/>
      <c r="KG294" s="1"/>
      <c r="KH294" s="1"/>
      <c r="KI294" s="1"/>
      <c r="KJ294" s="1"/>
      <c r="KK294" s="1"/>
      <c r="KL294" s="1"/>
      <c r="KM294" s="1"/>
      <c r="KN294" s="1"/>
      <c r="KO294" s="1"/>
      <c r="KP294" s="1"/>
      <c r="KQ294" s="1"/>
      <c r="KR294" s="1"/>
      <c r="KS294" s="1"/>
      <c r="KT294" s="1"/>
      <c r="KU294" s="1"/>
      <c r="KV294" s="1"/>
      <c r="KW294" s="1"/>
      <c r="KX294" s="1"/>
      <c r="KY294" s="1"/>
      <c r="KZ294" s="1"/>
      <c r="LA294" s="1"/>
      <c r="LB294" s="1"/>
      <c r="LC294" s="1"/>
      <c r="LD294" s="1"/>
      <c r="LE294" s="1"/>
      <c r="LF294" s="1"/>
      <c r="LG294" s="1"/>
      <c r="LH294" s="1"/>
      <c r="LI294" s="1"/>
      <c r="LJ294" s="1"/>
      <c r="LK294" s="1"/>
      <c r="LL294" s="1"/>
      <c r="LM294" s="1"/>
      <c r="LN294" s="1"/>
      <c r="LO294" s="1"/>
      <c r="LP294" s="1"/>
      <c r="LQ294" s="1"/>
      <c r="LR294" s="1"/>
      <c r="LS294" s="1"/>
      <c r="LT294" s="1"/>
      <c r="LU294" s="1"/>
      <c r="LV294" s="1"/>
      <c r="LW294" s="1"/>
      <c r="LX294" s="1"/>
      <c r="LY294" s="1"/>
      <c r="LZ294" s="1"/>
      <c r="MA294" s="1"/>
      <c r="MB294" s="1"/>
      <c r="MC294" s="1"/>
      <c r="MD294" s="1"/>
      <c r="ME294" s="1"/>
      <c r="MF294" s="1"/>
      <c r="MG294" s="1"/>
      <c r="MH294" s="1"/>
      <c r="MI294" s="1"/>
      <c r="MJ294" s="1"/>
      <c r="MK294" s="1"/>
      <c r="ML294" s="1"/>
      <c r="MM294" s="1"/>
      <c r="MN294" s="1"/>
      <c r="MO294" s="1"/>
      <c r="MP294" s="1"/>
      <c r="MQ294" s="1"/>
      <c r="MR294" s="1"/>
      <c r="MS294" s="1"/>
      <c r="MT294" s="1"/>
      <c r="MU294" s="1"/>
      <c r="MV294" s="1"/>
      <c r="MW294" s="1"/>
      <c r="MX294" s="1"/>
      <c r="MY294" s="1"/>
      <c r="MZ294" s="1"/>
      <c r="NA294" s="1"/>
      <c r="NB294" s="1"/>
      <c r="NC294" s="1"/>
      <c r="ND294" s="1"/>
      <c r="NE294" s="1"/>
      <c r="NF294" s="1"/>
      <c r="NG294" s="1"/>
      <c r="NH294" s="1"/>
      <c r="NI294" s="1"/>
      <c r="NJ294" s="1"/>
      <c r="NK294" s="1"/>
      <c r="NL294" s="1"/>
      <c r="NM294" s="1"/>
      <c r="NN294" s="1"/>
      <c r="NO294" s="1"/>
      <c r="NP294" s="1"/>
      <c r="NQ294" s="1"/>
      <c r="NR294" s="1"/>
      <c r="NS294" s="1"/>
      <c r="NT294" s="1"/>
      <c r="NU294" s="1"/>
      <c r="NV294" s="1"/>
      <c r="NW294" s="1"/>
      <c r="NX294" s="1"/>
      <c r="NY294" s="1"/>
      <c r="NZ294" s="1"/>
      <c r="OA294" s="1"/>
      <c r="OB294" s="1"/>
      <c r="OC294" s="1"/>
      <c r="OD294" s="1"/>
      <c r="OE294" s="1"/>
      <c r="OF294" s="1"/>
      <c r="OG294" s="1"/>
      <c r="OH294" s="1"/>
      <c r="OI294" s="1"/>
      <c r="OJ294" s="1"/>
      <c r="OK294" s="1"/>
      <c r="OL294" s="1"/>
      <c r="OM294" s="1"/>
      <c r="ON294" s="1"/>
      <c r="OO294" s="1"/>
      <c r="OP294" s="1"/>
      <c r="OQ294" s="1"/>
      <c r="OR294" s="1"/>
      <c r="OS294" s="1"/>
      <c r="OT294" s="1"/>
      <c r="OU294" s="1"/>
      <c r="OV294" s="1"/>
      <c r="OW294" s="1"/>
      <c r="OX294" s="1"/>
      <c r="OY294" s="1"/>
      <c r="OZ294" s="1"/>
      <c r="PA294" s="1"/>
      <c r="PB294" s="1"/>
      <c r="PC294" s="1"/>
      <c r="PD294" s="1"/>
      <c r="PE294" s="1"/>
      <c r="PF294" s="1"/>
      <c r="PG294" s="1"/>
      <c r="PH294" s="1"/>
      <c r="PI294" s="1"/>
      <c r="PJ294" s="1"/>
      <c r="PK294" s="1"/>
      <c r="PL294" s="1"/>
      <c r="PM294" s="1"/>
      <c r="PN294" s="1"/>
      <c r="PO294" s="1"/>
      <c r="PP294" s="1"/>
      <c r="PQ294" s="1"/>
      <c r="PR294" s="1"/>
      <c r="PS294" s="1"/>
      <c r="PT294" s="1"/>
      <c r="PU294" s="1"/>
      <c r="PV294" s="1"/>
      <c r="PW294" s="1"/>
      <c r="PX294" s="1"/>
      <c r="PY294" s="1"/>
      <c r="PZ294" s="1"/>
      <c r="QA294" s="1"/>
      <c r="QB294" s="1"/>
      <c r="QC294" s="1"/>
      <c r="QD294" s="1"/>
      <c r="QE294" s="1"/>
      <c r="QF294" s="1"/>
      <c r="QG294" s="1"/>
      <c r="QH294" s="1"/>
      <c r="QI294" s="1"/>
      <c r="QJ294" s="1"/>
      <c r="QK294" s="1"/>
      <c r="QL294" s="1"/>
      <c r="QM294" s="1"/>
      <c r="QN294" s="1"/>
      <c r="QO294" s="1"/>
      <c r="QP294" s="1"/>
      <c r="QQ294" s="1"/>
      <c r="QR294" s="1"/>
      <c r="QS294" s="1"/>
      <c r="QT294" s="1"/>
      <c r="QU294" s="1"/>
      <c r="QV294" s="1"/>
      <c r="QW294" s="1"/>
      <c r="QX294" s="1"/>
      <c r="QY294" s="1"/>
      <c r="QZ294" s="1"/>
      <c r="RA294" s="1"/>
      <c r="RB294" s="1"/>
      <c r="RC294" s="1"/>
      <c r="RD294" s="1"/>
      <c r="RE294" s="1"/>
      <c r="RF294" s="1"/>
      <c r="RG294" s="1"/>
      <c r="RH294" s="1"/>
      <c r="RI294" s="1"/>
      <c r="RJ294" s="1"/>
      <c r="RK294" s="1"/>
      <c r="RL294" s="1"/>
      <c r="RM294" s="1"/>
      <c r="RN294" s="1"/>
      <c r="RO294" s="1"/>
      <c r="RP294" s="1"/>
      <c r="RQ294" s="1"/>
      <c r="RR294" s="1"/>
      <c r="RS294" s="1"/>
      <c r="RT294" s="1"/>
      <c r="RU294" s="1"/>
      <c r="RV294" s="1"/>
      <c r="RW294" s="1"/>
      <c r="RX294" s="1"/>
      <c r="RY294" s="1"/>
      <c r="RZ294" s="1"/>
      <c r="SA294" s="1"/>
      <c r="SB294" s="1"/>
      <c r="SC294" s="1"/>
      <c r="SD294" s="1"/>
      <c r="SE294" s="1"/>
      <c r="SF294" s="1"/>
      <c r="SG294" s="1"/>
      <c r="SH294" s="1"/>
      <c r="SI294" s="1"/>
      <c r="SJ294" s="1"/>
      <c r="SK294" s="1"/>
      <c r="SL294" s="1"/>
      <c r="SM294" s="1"/>
      <c r="SN294" s="1"/>
      <c r="SO294" s="1"/>
      <c r="SP294" s="1"/>
      <c r="SQ294" s="1"/>
      <c r="SR294" s="1"/>
      <c r="SS294" s="1"/>
      <c r="ST294" s="1"/>
      <c r="SU294" s="1"/>
      <c r="SV294" s="1"/>
      <c r="SW294" s="1"/>
      <c r="SX294" s="1"/>
      <c r="SY294" s="1"/>
      <c r="SZ294" s="1"/>
      <c r="TA294" s="1"/>
      <c r="TB294" s="1"/>
      <c r="TC294" s="1"/>
      <c r="TD294" s="1"/>
      <c r="TE294" s="1"/>
      <c r="TF294" s="1"/>
      <c r="TG294" s="1"/>
      <c r="TH294" s="1"/>
      <c r="TI294" s="1"/>
      <c r="TJ294" s="1"/>
      <c r="TK294" s="1"/>
      <c r="TL294" s="1"/>
      <c r="TM294" s="1"/>
      <c r="TN294" s="1"/>
      <c r="TO294" s="1"/>
      <c r="TP294" s="1"/>
      <c r="TQ294" s="1"/>
      <c r="TR294" s="1"/>
      <c r="TS294" s="1"/>
      <c r="TT294" s="1"/>
      <c r="TU294" s="1"/>
      <c r="TV294" s="1"/>
      <c r="TW294" s="1"/>
      <c r="TX294" s="1"/>
      <c r="TY294" s="1"/>
      <c r="TZ294" s="1"/>
      <c r="UA294" s="1"/>
      <c r="UB294" s="1"/>
      <c r="UC294" s="1"/>
      <c r="UD294" s="1"/>
      <c r="UE294" s="1"/>
      <c r="UF294" s="1"/>
      <c r="UG294" s="1"/>
      <c r="UH294" s="1"/>
      <c r="UI294" s="1"/>
      <c r="UJ294" s="1"/>
      <c r="UK294" s="1"/>
      <c r="UL294" s="1"/>
      <c r="UM294" s="1"/>
      <c r="UN294" s="1"/>
      <c r="UO294" s="1"/>
      <c r="UP294" s="1"/>
      <c r="UQ294" s="1"/>
      <c r="UR294" s="1"/>
      <c r="US294" s="1"/>
      <c r="UT294" s="1"/>
      <c r="UU294" s="1"/>
      <c r="UV294" s="1"/>
      <c r="UW294" s="1"/>
      <c r="UX294" s="1"/>
      <c r="UY294" s="1"/>
      <c r="UZ294" s="1"/>
      <c r="VA294" s="1"/>
      <c r="VB294" s="1"/>
      <c r="VC294" s="1"/>
      <c r="VD294" s="1"/>
      <c r="VE294" s="1"/>
      <c r="VF294" s="1"/>
      <c r="VG294" s="1"/>
      <c r="VH294" s="1"/>
      <c r="VI294" s="1"/>
      <c r="VJ294" s="1"/>
      <c r="VK294" s="1"/>
      <c r="VL294" s="1"/>
      <c r="VM294" s="1"/>
      <c r="VN294" s="1"/>
      <c r="VO294" s="1"/>
      <c r="VP294" s="1"/>
      <c r="VQ294" s="1"/>
      <c r="VR294" s="1"/>
      <c r="VS294" s="1"/>
      <c r="VT294" s="1"/>
      <c r="VU294" s="1"/>
      <c r="VV294" s="1"/>
      <c r="VW294" s="1"/>
      <c r="VX294" s="1"/>
      <c r="VY294" s="1"/>
      <c r="VZ294" s="1"/>
      <c r="WA294" s="1"/>
      <c r="WB294" s="1"/>
      <c r="WC294" s="1"/>
      <c r="WD294" s="1"/>
      <c r="WE294" s="1"/>
      <c r="WF294" s="1"/>
      <c r="WG294" s="1"/>
      <c r="WH294" s="1"/>
      <c r="WI294" s="1"/>
      <c r="WJ294" s="1"/>
      <c r="WK294" s="1"/>
      <c r="WL294" s="1"/>
      <c r="WM294" s="1"/>
      <c r="WN294" s="1"/>
      <c r="WO294" s="1"/>
      <c r="WP294" s="1"/>
      <c r="WQ294" s="1"/>
      <c r="WR294" s="1"/>
      <c r="WS294" s="1"/>
      <c r="WT294" s="1"/>
      <c r="WU294" s="1"/>
      <c r="WV294" s="1"/>
      <c r="WW294" s="1"/>
      <c r="WX294" s="1"/>
      <c r="WY294" s="1"/>
      <c r="WZ294" s="1"/>
      <c r="XA294" s="1"/>
      <c r="XB294" s="1"/>
      <c r="XC294" s="1"/>
      <c r="XD294" s="1"/>
      <c r="XE294" s="1"/>
      <c r="XF294" s="1"/>
      <c r="XG294" s="1"/>
      <c r="XH294" s="1"/>
      <c r="XI294" s="1"/>
      <c r="XJ294" s="1"/>
      <c r="XK294" s="1"/>
      <c r="XL294" s="1"/>
      <c r="XM294" s="1"/>
      <c r="XN294" s="1"/>
      <c r="XO294" s="1"/>
      <c r="XP294" s="1"/>
      <c r="XQ294" s="1"/>
      <c r="XR294" s="1"/>
      <c r="XS294" s="1"/>
      <c r="XT294" s="1"/>
      <c r="XU294" s="1"/>
      <c r="XV294" s="1"/>
      <c r="XW294" s="1"/>
      <c r="XX294" s="1"/>
      <c r="XY294" s="1"/>
      <c r="XZ294" s="1"/>
      <c r="YA294" s="1"/>
      <c r="YB294" s="1"/>
      <c r="YC294" s="1"/>
      <c r="YD294" s="1"/>
      <c r="YE294" s="1"/>
      <c r="YF294" s="1"/>
      <c r="YG294" s="1"/>
      <c r="YH294" s="1"/>
      <c r="YI294" s="1"/>
      <c r="YJ294" s="1"/>
      <c r="YK294" s="1"/>
      <c r="YL294" s="1"/>
      <c r="YM294" s="1"/>
      <c r="YN294" s="1"/>
      <c r="YO294" s="1"/>
      <c r="YP294" s="1"/>
      <c r="YQ294" s="1"/>
      <c r="YR294" s="1"/>
      <c r="YS294" s="1"/>
      <c r="YT294" s="1"/>
      <c r="YU294" s="1"/>
      <c r="YV294" s="1"/>
      <c r="YW294" s="1"/>
      <c r="YX294" s="1"/>
      <c r="YY294" s="1"/>
      <c r="YZ294" s="1"/>
      <c r="ZA294" s="1"/>
      <c r="ZB294" s="1"/>
      <c r="ZC294" s="1"/>
      <c r="ZD294" s="1"/>
      <c r="ZE294" s="1"/>
      <c r="ZF294" s="1"/>
      <c r="ZG294" s="1"/>
      <c r="ZH294" s="1"/>
      <c r="ZI294" s="1"/>
      <c r="ZJ294" s="1"/>
      <c r="ZK294" s="1"/>
      <c r="ZL294" s="1"/>
      <c r="ZM294" s="1"/>
      <c r="ZN294" s="1"/>
      <c r="ZO294" s="1"/>
      <c r="ZP294" s="1"/>
      <c r="ZQ294" s="1"/>
      <c r="ZR294" s="1"/>
      <c r="ZS294" s="1"/>
      <c r="ZT294" s="1"/>
      <c r="ZU294" s="1"/>
      <c r="ZV294" s="1"/>
      <c r="ZW294" s="1"/>
      <c r="ZX294" s="1"/>
      <c r="ZY294" s="1"/>
      <c r="ZZ294" s="1"/>
      <c r="AAA294" s="1"/>
      <c r="AAB294" s="1"/>
      <c r="AAC294" s="1"/>
      <c r="AAD294" s="1"/>
      <c r="AAE294" s="1"/>
      <c r="AAF294" s="1"/>
      <c r="AAG294" s="1"/>
      <c r="AAH294" s="1"/>
      <c r="AAI294" s="1"/>
      <c r="AAJ294" s="1"/>
      <c r="AAK294" s="1"/>
      <c r="AAL294" s="1"/>
      <c r="AAM294" s="1"/>
      <c r="AAN294" s="1"/>
      <c r="AAO294" s="1"/>
      <c r="AAP294" s="1"/>
      <c r="AAQ294" s="1"/>
      <c r="AAR294" s="1"/>
      <c r="AAS294" s="1"/>
      <c r="AAT294" s="1"/>
      <c r="AAU294" s="1"/>
      <c r="AAV294" s="1"/>
      <c r="AAW294" s="1"/>
      <c r="AAX294" s="1"/>
      <c r="AAY294" s="1"/>
      <c r="AAZ294" s="1"/>
      <c r="ABA294" s="1"/>
      <c r="ABB294" s="1"/>
      <c r="ABC294" s="1"/>
      <c r="ABD294" s="1"/>
      <c r="ABE294" s="1"/>
      <c r="ABF294" s="1"/>
      <c r="ABG294" s="1"/>
      <c r="ABH294" s="1"/>
      <c r="ABI294" s="1"/>
      <c r="ABJ294" s="1"/>
      <c r="ABK294" s="1"/>
      <c r="ABL294" s="1"/>
      <c r="ABM294" s="1"/>
      <c r="ABN294" s="1"/>
      <c r="ABO294" s="1"/>
      <c r="ABP294" s="1"/>
      <c r="ABQ294" s="1"/>
      <c r="ABR294" s="1"/>
      <c r="ABS294" s="1"/>
      <c r="ABT294" s="1"/>
      <c r="ABU294" s="1"/>
      <c r="ABV294" s="1"/>
      <c r="ABW294" s="1"/>
      <c r="ABX294" s="1"/>
      <c r="ABY294" s="1"/>
      <c r="ABZ294" s="1"/>
      <c r="ACA294" s="1"/>
      <c r="ACB294" s="1"/>
      <c r="ACC294" s="1"/>
      <c r="ACD294" s="1"/>
      <c r="ACE294" s="1"/>
      <c r="ACF294" s="1"/>
      <c r="ACG294" s="1"/>
      <c r="ACH294" s="1"/>
      <c r="ACI294" s="1"/>
      <c r="ACJ294" s="1"/>
      <c r="ACK294" s="1"/>
      <c r="ACL294" s="1"/>
      <c r="ACM294" s="1"/>
      <c r="ACN294" s="1"/>
      <c r="ACO294" s="1"/>
      <c r="ACP294" s="1"/>
      <c r="ACQ294" s="1"/>
      <c r="ACR294" s="1"/>
      <c r="ACS294" s="1"/>
      <c r="ACT294" s="1"/>
      <c r="ACU294" s="1"/>
      <c r="ACV294" s="1"/>
      <c r="ACW294" s="1"/>
      <c r="ACX294" s="1"/>
      <c r="ACY294" s="1"/>
      <c r="ACZ294" s="1"/>
      <c r="ADA294" s="1"/>
      <c r="ADB294" s="1"/>
      <c r="ADC294" s="1"/>
      <c r="ADD294" s="1"/>
      <c r="ADE294" s="1"/>
      <c r="ADF294" s="1"/>
      <c r="ADG294" s="1"/>
      <c r="ADH294" s="1"/>
      <c r="ADI294" s="1"/>
      <c r="ADJ294" s="1"/>
      <c r="ADK294" s="1"/>
      <c r="ADL294" s="1"/>
      <c r="ADM294" s="1"/>
      <c r="ADN294" s="1"/>
      <c r="ADO294" s="1"/>
      <c r="ADP294" s="1"/>
      <c r="ADQ294" s="1"/>
      <c r="ADR294" s="1"/>
      <c r="ADS294" s="1"/>
      <c r="ADT294" s="1"/>
      <c r="ADU294" s="1"/>
      <c r="ADV294" s="1"/>
      <c r="ADW294" s="1"/>
      <c r="ADX294" s="1"/>
      <c r="ADY294" s="1"/>
      <c r="ADZ294" s="1"/>
      <c r="AEA294" s="1"/>
      <c r="AEB294" s="1"/>
      <c r="AEC294" s="1"/>
      <c r="AED294" s="1"/>
      <c r="AEE294" s="1"/>
      <c r="AEF294" s="1"/>
      <c r="AEG294" s="1"/>
      <c r="AEH294" s="1"/>
      <c r="AEI294" s="1"/>
      <c r="AEJ294" s="1"/>
      <c r="AEK294" s="1"/>
      <c r="AEL294" s="1"/>
      <c r="AEM294" s="1"/>
      <c r="AEN294" s="1"/>
      <c r="AEO294" s="1"/>
      <c r="AEP294" s="1"/>
      <c r="AEQ294" s="1"/>
      <c r="AER294" s="1"/>
      <c r="AES294" s="1"/>
      <c r="AET294" s="1"/>
      <c r="AEU294" s="1"/>
      <c r="AEV294" s="1"/>
      <c r="AEW294" s="1"/>
      <c r="AEX294" s="1"/>
      <c r="AEY294" s="1"/>
      <c r="AEZ294" s="1"/>
      <c r="AFA294" s="1"/>
      <c r="AFB294" s="1"/>
      <c r="AFC294" s="1"/>
      <c r="AFD294" s="1"/>
      <c r="AFE294" s="1"/>
      <c r="AFF294" s="1"/>
      <c r="AFG294" s="1"/>
      <c r="AFH294" s="1"/>
      <c r="AFI294" s="1"/>
      <c r="AFJ294" s="1"/>
      <c r="AFK294" s="1"/>
      <c r="AFL294" s="1"/>
      <c r="AFM294" s="1"/>
      <c r="AFN294" s="1"/>
      <c r="AFO294" s="1"/>
      <c r="AFP294" s="1"/>
      <c r="AFQ294" s="1"/>
      <c r="AFR294" s="1"/>
      <c r="AFS294" s="1"/>
      <c r="AFT294" s="1"/>
      <c r="AFU294" s="1"/>
      <c r="AFV294" s="1"/>
      <c r="AFW294" s="1"/>
      <c r="AFX294" s="1"/>
      <c r="AFY294" s="1"/>
      <c r="AFZ294" s="1"/>
      <c r="AGA294" s="1"/>
      <c r="AGB294" s="1"/>
      <c r="AGC294" s="1"/>
      <c r="AGD294" s="1"/>
      <c r="AGE294" s="1"/>
      <c r="AGF294" s="1"/>
      <c r="AGG294" s="1"/>
      <c r="AGH294" s="1"/>
      <c r="AGI294" s="1"/>
      <c r="AGJ294" s="1"/>
      <c r="AGK294" s="1"/>
      <c r="AGL294" s="1"/>
      <c r="AGM294" s="1"/>
      <c r="AGN294" s="1"/>
      <c r="AGO294" s="1"/>
      <c r="AGP294" s="1"/>
      <c r="AGQ294" s="1"/>
      <c r="AGR294" s="1"/>
      <c r="AGS294" s="1"/>
      <c r="AGT294" s="1"/>
      <c r="AGU294" s="1"/>
      <c r="AGV294" s="1"/>
      <c r="AGW294" s="1"/>
      <c r="AGX294" s="1"/>
      <c r="AGY294" s="1"/>
      <c r="AGZ294" s="1"/>
      <c r="AHA294" s="1"/>
      <c r="AHB294" s="1"/>
      <c r="AHC294" s="1"/>
      <c r="AHD294" s="1"/>
      <c r="AHE294" s="1"/>
      <c r="AHF294" s="1"/>
      <c r="AHG294" s="1"/>
      <c r="AHH294" s="1"/>
      <c r="AHI294" s="1"/>
      <c r="AHJ294" s="1"/>
      <c r="AHK294" s="1"/>
      <c r="AHL294" s="1"/>
      <c r="AHM294" s="1"/>
      <c r="AHN294" s="1"/>
      <c r="AHO294" s="1"/>
      <c r="AHP294" s="1"/>
      <c r="AHQ294" s="1"/>
      <c r="AHR294" s="1"/>
      <c r="AHS294" s="1"/>
      <c r="AHT294" s="1"/>
      <c r="AHU294" s="1"/>
      <c r="AHV294" s="1"/>
      <c r="AHW294" s="1"/>
      <c r="AHX294" s="1"/>
      <c r="AHY294" s="1"/>
      <c r="AHZ294" s="1"/>
      <c r="AIA294" s="1"/>
      <c r="AIB294" s="1"/>
      <c r="AIC294" s="1"/>
      <c r="AID294" s="1"/>
      <c r="AIE294" s="1"/>
      <c r="AIF294" s="1"/>
      <c r="AIG294" s="1"/>
      <c r="AIH294" s="1"/>
      <c r="AII294" s="1"/>
      <c r="AIJ294" s="1"/>
      <c r="AIK294" s="1"/>
      <c r="AIL294" s="1"/>
      <c r="AIM294" s="1"/>
      <c r="AIN294" s="1"/>
      <c r="AIO294" s="1"/>
      <c r="AIP294" s="1"/>
      <c r="AIQ294" s="1"/>
      <c r="AIR294" s="1"/>
      <c r="AIS294" s="1"/>
      <c r="AIT294" s="1"/>
      <c r="AIU294" s="1"/>
      <c r="AIV294" s="1"/>
      <c r="AIW294" s="1"/>
      <c r="AIX294" s="1"/>
      <c r="AIY294" s="1"/>
      <c r="AIZ294" s="1"/>
      <c r="AJA294" s="1"/>
      <c r="AJB294" s="1"/>
      <c r="AJC294" s="1"/>
      <c r="AJD294" s="1"/>
      <c r="AJE294" s="1"/>
      <c r="AJF294" s="1"/>
      <c r="AJG294" s="1"/>
      <c r="AJH294" s="1"/>
      <c r="AJI294" s="1"/>
      <c r="AJJ294" s="1"/>
      <c r="AJK294" s="1"/>
      <c r="AJL294" s="1"/>
      <c r="AJM294" s="1"/>
      <c r="AJN294" s="1"/>
      <c r="AJO294" s="1"/>
      <c r="AJP294" s="1"/>
      <c r="AJQ294" s="1"/>
      <c r="AJR294" s="1"/>
      <c r="AJS294" s="1"/>
      <c r="AJT294" s="1"/>
      <c r="AJU294" s="1"/>
      <c r="AJV294" s="1"/>
      <c r="AJW294" s="1"/>
      <c r="AJX294" s="1"/>
      <c r="AJY294" s="1"/>
      <c r="AJZ294" s="1"/>
      <c r="AKA294" s="1"/>
      <c r="AKB294" s="1"/>
      <c r="AKC294" s="1"/>
      <c r="AKD294" s="1"/>
      <c r="AKE294" s="1"/>
      <c r="AKF294" s="1"/>
      <c r="AKG294" s="1"/>
      <c r="AKH294" s="1"/>
      <c r="AKI294" s="1"/>
      <c r="AKJ294" s="1"/>
      <c r="AKK294" s="1"/>
      <c r="AKL294" s="1"/>
      <c r="AKM294" s="1"/>
      <c r="AKN294" s="1"/>
      <c r="AKO294" s="1"/>
      <c r="AKP294" s="1"/>
      <c r="AKQ294" s="1"/>
      <c r="AKR294" s="1"/>
      <c r="AKS294" s="1"/>
      <c r="AKT294" s="1"/>
      <c r="AKU294" s="1"/>
      <c r="AKV294" s="1"/>
      <c r="AKW294" s="1"/>
      <c r="AKX294" s="1"/>
      <c r="AKY294" s="1"/>
      <c r="AKZ294" s="1"/>
      <c r="ALA294" s="1"/>
      <c r="ALB294" s="1"/>
      <c r="ALC294" s="1"/>
      <c r="ALD294" s="1"/>
      <c r="ALE294" s="1"/>
      <c r="ALF294" s="1"/>
      <c r="ALG294" s="1"/>
      <c r="ALH294" s="1"/>
      <c r="ALI294" s="1"/>
      <c r="ALJ294" s="1"/>
      <c r="ALK294" s="1"/>
      <c r="ALL294" s="1"/>
      <c r="ALM294" s="1"/>
      <c r="ALN294" s="1"/>
      <c r="ALO294" s="1"/>
      <c r="ALP294" s="1"/>
      <c r="ALQ294" s="1"/>
      <c r="ALR294" s="1"/>
      <c r="ALS294" s="1"/>
      <c r="ALT294" s="1"/>
      <c r="ALU294" s="1"/>
      <c r="ALV294" s="1"/>
      <c r="ALW294" s="1"/>
      <c r="ALX294" s="1"/>
      <c r="ALY294" s="1"/>
      <c r="ALZ294" s="1"/>
      <c r="AMA294" s="1"/>
      <c r="AMB294" s="1"/>
      <c r="AMC294" s="1"/>
      <c r="AMD294" s="1"/>
      <c r="AME294" s="1"/>
      <c r="AMF294" s="1"/>
      <c r="AMG294" s="1"/>
      <c r="AMH294" s="1"/>
      <c r="AMI294" s="1"/>
      <c r="AMJ294" s="1"/>
      <c r="AMK294" s="1"/>
    </row>
    <row r="295" spans="1:1025">
      <c r="C295"/>
      <c r="D295" s="27">
        <f>SUM(D230:D294)</f>
        <v>1153.6000000000001</v>
      </c>
    </row>
    <row r="296" spans="1:1025">
      <c r="C296"/>
      <c r="D296"/>
    </row>
    <row r="297" spans="1:1025">
      <c r="C297"/>
      <c r="D297"/>
    </row>
    <row r="298" spans="1:1025">
      <c r="C298"/>
      <c r="D298"/>
    </row>
    <row r="299" spans="1:1025">
      <c r="C299" s="22" t="s">
        <v>650</v>
      </c>
      <c r="D299" s="27">
        <v>455</v>
      </c>
    </row>
    <row r="301" spans="1:1025">
      <c r="B301" s="164"/>
      <c r="C301" s="165" t="s">
        <v>1142</v>
      </c>
      <c r="D301" s="165">
        <v>25.89</v>
      </c>
    </row>
    <row r="302" spans="1:1025">
      <c r="B302" s="164"/>
      <c r="C302" s="165" t="s">
        <v>390</v>
      </c>
      <c r="D302" s="165">
        <v>6.5</v>
      </c>
    </row>
    <row r="303" spans="1:1025" s="53" customFormat="1">
      <c r="A303" s="1"/>
      <c r="B303" s="164"/>
      <c r="C303" s="165" t="s">
        <v>1146</v>
      </c>
      <c r="D303" s="165">
        <v>168.76</v>
      </c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  <c r="JC303" s="1"/>
      <c r="JD303" s="1"/>
      <c r="JE303" s="1"/>
      <c r="JF303" s="1"/>
      <c r="JG303" s="1"/>
      <c r="JH303" s="1"/>
      <c r="JI303" s="1"/>
      <c r="JJ303" s="1"/>
      <c r="JK303" s="1"/>
      <c r="JL303" s="1"/>
      <c r="JM303" s="1"/>
      <c r="JN303" s="1"/>
      <c r="JO303" s="1"/>
      <c r="JP303" s="1"/>
      <c r="JQ303" s="1"/>
      <c r="JR303" s="1"/>
      <c r="JS303" s="1"/>
      <c r="JT303" s="1"/>
      <c r="JU303" s="1"/>
      <c r="JV303" s="1"/>
      <c r="JW303" s="1"/>
      <c r="JX303" s="1"/>
      <c r="JY303" s="1"/>
      <c r="JZ303" s="1"/>
      <c r="KA303" s="1"/>
      <c r="KB303" s="1"/>
      <c r="KC303" s="1"/>
      <c r="KD303" s="1"/>
      <c r="KE303" s="1"/>
      <c r="KF303" s="1"/>
      <c r="KG303" s="1"/>
      <c r="KH303" s="1"/>
      <c r="KI303" s="1"/>
      <c r="KJ303" s="1"/>
      <c r="KK303" s="1"/>
      <c r="KL303" s="1"/>
      <c r="KM303" s="1"/>
      <c r="KN303" s="1"/>
      <c r="KO303" s="1"/>
      <c r="KP303" s="1"/>
      <c r="KQ303" s="1"/>
      <c r="KR303" s="1"/>
      <c r="KS303" s="1"/>
      <c r="KT303" s="1"/>
      <c r="KU303" s="1"/>
      <c r="KV303" s="1"/>
      <c r="KW303" s="1"/>
      <c r="KX303" s="1"/>
      <c r="KY303" s="1"/>
      <c r="KZ303" s="1"/>
      <c r="LA303" s="1"/>
      <c r="LB303" s="1"/>
      <c r="LC303" s="1"/>
      <c r="LD303" s="1"/>
      <c r="LE303" s="1"/>
      <c r="LF303" s="1"/>
      <c r="LG303" s="1"/>
      <c r="LH303" s="1"/>
      <c r="LI303" s="1"/>
      <c r="LJ303" s="1"/>
      <c r="LK303" s="1"/>
      <c r="LL303" s="1"/>
      <c r="LM303" s="1"/>
      <c r="LN303" s="1"/>
      <c r="LO303" s="1"/>
      <c r="LP303" s="1"/>
      <c r="LQ303" s="1"/>
      <c r="LR303" s="1"/>
      <c r="LS303" s="1"/>
      <c r="LT303" s="1"/>
      <c r="LU303" s="1"/>
      <c r="LV303" s="1"/>
      <c r="LW303" s="1"/>
      <c r="LX303" s="1"/>
      <c r="LY303" s="1"/>
      <c r="LZ303" s="1"/>
      <c r="MA303" s="1"/>
      <c r="MB303" s="1"/>
      <c r="MC303" s="1"/>
      <c r="MD303" s="1"/>
      <c r="ME303" s="1"/>
      <c r="MF303" s="1"/>
      <c r="MG303" s="1"/>
      <c r="MH303" s="1"/>
      <c r="MI303" s="1"/>
      <c r="MJ303" s="1"/>
      <c r="MK303" s="1"/>
      <c r="ML303" s="1"/>
      <c r="MM303" s="1"/>
      <c r="MN303" s="1"/>
      <c r="MO303" s="1"/>
      <c r="MP303" s="1"/>
      <c r="MQ303" s="1"/>
      <c r="MR303" s="1"/>
      <c r="MS303" s="1"/>
      <c r="MT303" s="1"/>
      <c r="MU303" s="1"/>
      <c r="MV303" s="1"/>
      <c r="MW303" s="1"/>
      <c r="MX303" s="1"/>
      <c r="MY303" s="1"/>
      <c r="MZ303" s="1"/>
      <c r="NA303" s="1"/>
      <c r="NB303" s="1"/>
      <c r="NC303" s="1"/>
      <c r="ND303" s="1"/>
      <c r="NE303" s="1"/>
      <c r="NF303" s="1"/>
      <c r="NG303" s="1"/>
      <c r="NH303" s="1"/>
      <c r="NI303" s="1"/>
      <c r="NJ303" s="1"/>
      <c r="NK303" s="1"/>
      <c r="NL303" s="1"/>
      <c r="NM303" s="1"/>
      <c r="NN303" s="1"/>
      <c r="NO303" s="1"/>
      <c r="NP303" s="1"/>
      <c r="NQ303" s="1"/>
      <c r="NR303" s="1"/>
      <c r="NS303" s="1"/>
      <c r="NT303" s="1"/>
      <c r="NU303" s="1"/>
      <c r="NV303" s="1"/>
      <c r="NW303" s="1"/>
      <c r="NX303" s="1"/>
      <c r="NY303" s="1"/>
      <c r="NZ303" s="1"/>
      <c r="OA303" s="1"/>
      <c r="OB303" s="1"/>
      <c r="OC303" s="1"/>
      <c r="OD303" s="1"/>
      <c r="OE303" s="1"/>
      <c r="OF303" s="1"/>
      <c r="OG303" s="1"/>
      <c r="OH303" s="1"/>
      <c r="OI303" s="1"/>
      <c r="OJ303" s="1"/>
      <c r="OK303" s="1"/>
      <c r="OL303" s="1"/>
      <c r="OM303" s="1"/>
      <c r="ON303" s="1"/>
      <c r="OO303" s="1"/>
      <c r="OP303" s="1"/>
      <c r="OQ303" s="1"/>
      <c r="OR303" s="1"/>
      <c r="OS303" s="1"/>
      <c r="OT303" s="1"/>
      <c r="OU303" s="1"/>
      <c r="OV303" s="1"/>
      <c r="OW303" s="1"/>
      <c r="OX303" s="1"/>
      <c r="OY303" s="1"/>
      <c r="OZ303" s="1"/>
      <c r="PA303" s="1"/>
      <c r="PB303" s="1"/>
      <c r="PC303" s="1"/>
      <c r="PD303" s="1"/>
      <c r="PE303" s="1"/>
      <c r="PF303" s="1"/>
      <c r="PG303" s="1"/>
      <c r="PH303" s="1"/>
      <c r="PI303" s="1"/>
      <c r="PJ303" s="1"/>
      <c r="PK303" s="1"/>
      <c r="PL303" s="1"/>
      <c r="PM303" s="1"/>
      <c r="PN303" s="1"/>
      <c r="PO303" s="1"/>
      <c r="PP303" s="1"/>
      <c r="PQ303" s="1"/>
      <c r="PR303" s="1"/>
      <c r="PS303" s="1"/>
      <c r="PT303" s="1"/>
      <c r="PU303" s="1"/>
      <c r="PV303" s="1"/>
      <c r="PW303" s="1"/>
      <c r="PX303" s="1"/>
      <c r="PY303" s="1"/>
      <c r="PZ303" s="1"/>
      <c r="QA303" s="1"/>
      <c r="QB303" s="1"/>
      <c r="QC303" s="1"/>
      <c r="QD303" s="1"/>
      <c r="QE303" s="1"/>
      <c r="QF303" s="1"/>
      <c r="QG303" s="1"/>
      <c r="QH303" s="1"/>
      <c r="QI303" s="1"/>
      <c r="QJ303" s="1"/>
      <c r="QK303" s="1"/>
      <c r="QL303" s="1"/>
      <c r="QM303" s="1"/>
      <c r="QN303" s="1"/>
      <c r="QO303" s="1"/>
      <c r="QP303" s="1"/>
      <c r="QQ303" s="1"/>
      <c r="QR303" s="1"/>
      <c r="QS303" s="1"/>
      <c r="QT303" s="1"/>
      <c r="QU303" s="1"/>
      <c r="QV303" s="1"/>
      <c r="QW303" s="1"/>
      <c r="QX303" s="1"/>
      <c r="QY303" s="1"/>
      <c r="QZ303" s="1"/>
      <c r="RA303" s="1"/>
      <c r="RB303" s="1"/>
      <c r="RC303" s="1"/>
      <c r="RD303" s="1"/>
      <c r="RE303" s="1"/>
      <c r="RF303" s="1"/>
      <c r="RG303" s="1"/>
      <c r="RH303" s="1"/>
      <c r="RI303" s="1"/>
      <c r="RJ303" s="1"/>
      <c r="RK303" s="1"/>
      <c r="RL303" s="1"/>
      <c r="RM303" s="1"/>
      <c r="RN303" s="1"/>
      <c r="RO303" s="1"/>
      <c r="RP303" s="1"/>
      <c r="RQ303" s="1"/>
      <c r="RR303" s="1"/>
      <c r="RS303" s="1"/>
      <c r="RT303" s="1"/>
      <c r="RU303" s="1"/>
      <c r="RV303" s="1"/>
      <c r="RW303" s="1"/>
      <c r="RX303" s="1"/>
      <c r="RY303" s="1"/>
      <c r="RZ303" s="1"/>
      <c r="SA303" s="1"/>
      <c r="SB303" s="1"/>
      <c r="SC303" s="1"/>
      <c r="SD303" s="1"/>
      <c r="SE303" s="1"/>
      <c r="SF303" s="1"/>
      <c r="SG303" s="1"/>
      <c r="SH303" s="1"/>
      <c r="SI303" s="1"/>
      <c r="SJ303" s="1"/>
      <c r="SK303" s="1"/>
      <c r="SL303" s="1"/>
      <c r="SM303" s="1"/>
      <c r="SN303" s="1"/>
      <c r="SO303" s="1"/>
      <c r="SP303" s="1"/>
      <c r="SQ303" s="1"/>
      <c r="SR303" s="1"/>
      <c r="SS303" s="1"/>
      <c r="ST303" s="1"/>
      <c r="SU303" s="1"/>
      <c r="SV303" s="1"/>
      <c r="SW303" s="1"/>
      <c r="SX303" s="1"/>
      <c r="SY303" s="1"/>
      <c r="SZ303" s="1"/>
      <c r="TA303" s="1"/>
      <c r="TB303" s="1"/>
      <c r="TC303" s="1"/>
      <c r="TD303" s="1"/>
      <c r="TE303" s="1"/>
      <c r="TF303" s="1"/>
      <c r="TG303" s="1"/>
      <c r="TH303" s="1"/>
      <c r="TI303" s="1"/>
      <c r="TJ303" s="1"/>
      <c r="TK303" s="1"/>
      <c r="TL303" s="1"/>
      <c r="TM303" s="1"/>
      <c r="TN303" s="1"/>
      <c r="TO303" s="1"/>
      <c r="TP303" s="1"/>
      <c r="TQ303" s="1"/>
      <c r="TR303" s="1"/>
      <c r="TS303" s="1"/>
      <c r="TT303" s="1"/>
      <c r="TU303" s="1"/>
      <c r="TV303" s="1"/>
      <c r="TW303" s="1"/>
      <c r="TX303" s="1"/>
      <c r="TY303" s="1"/>
      <c r="TZ303" s="1"/>
      <c r="UA303" s="1"/>
      <c r="UB303" s="1"/>
      <c r="UC303" s="1"/>
      <c r="UD303" s="1"/>
      <c r="UE303" s="1"/>
      <c r="UF303" s="1"/>
      <c r="UG303" s="1"/>
      <c r="UH303" s="1"/>
      <c r="UI303" s="1"/>
      <c r="UJ303" s="1"/>
      <c r="UK303" s="1"/>
      <c r="UL303" s="1"/>
      <c r="UM303" s="1"/>
      <c r="UN303" s="1"/>
      <c r="UO303" s="1"/>
      <c r="UP303" s="1"/>
      <c r="UQ303" s="1"/>
      <c r="UR303" s="1"/>
      <c r="US303" s="1"/>
      <c r="UT303" s="1"/>
      <c r="UU303" s="1"/>
      <c r="UV303" s="1"/>
      <c r="UW303" s="1"/>
      <c r="UX303" s="1"/>
      <c r="UY303" s="1"/>
      <c r="UZ303" s="1"/>
      <c r="VA303" s="1"/>
      <c r="VB303" s="1"/>
      <c r="VC303" s="1"/>
      <c r="VD303" s="1"/>
      <c r="VE303" s="1"/>
      <c r="VF303" s="1"/>
      <c r="VG303" s="1"/>
      <c r="VH303" s="1"/>
      <c r="VI303" s="1"/>
      <c r="VJ303" s="1"/>
      <c r="VK303" s="1"/>
      <c r="VL303" s="1"/>
      <c r="VM303" s="1"/>
      <c r="VN303" s="1"/>
      <c r="VO303" s="1"/>
      <c r="VP303" s="1"/>
      <c r="VQ303" s="1"/>
      <c r="VR303" s="1"/>
      <c r="VS303" s="1"/>
      <c r="VT303" s="1"/>
      <c r="VU303" s="1"/>
      <c r="VV303" s="1"/>
      <c r="VW303" s="1"/>
      <c r="VX303" s="1"/>
      <c r="VY303" s="1"/>
      <c r="VZ303" s="1"/>
      <c r="WA303" s="1"/>
      <c r="WB303" s="1"/>
      <c r="WC303" s="1"/>
      <c r="WD303" s="1"/>
      <c r="WE303" s="1"/>
      <c r="WF303" s="1"/>
      <c r="WG303" s="1"/>
      <c r="WH303" s="1"/>
      <c r="WI303" s="1"/>
      <c r="WJ303" s="1"/>
      <c r="WK303" s="1"/>
      <c r="WL303" s="1"/>
      <c r="WM303" s="1"/>
      <c r="WN303" s="1"/>
      <c r="WO303" s="1"/>
      <c r="WP303" s="1"/>
      <c r="WQ303" s="1"/>
      <c r="WR303" s="1"/>
      <c r="WS303" s="1"/>
      <c r="WT303" s="1"/>
      <c r="WU303" s="1"/>
      <c r="WV303" s="1"/>
      <c r="WW303" s="1"/>
      <c r="WX303" s="1"/>
      <c r="WY303" s="1"/>
      <c r="WZ303" s="1"/>
      <c r="XA303" s="1"/>
      <c r="XB303" s="1"/>
      <c r="XC303" s="1"/>
      <c r="XD303" s="1"/>
      <c r="XE303" s="1"/>
      <c r="XF303" s="1"/>
      <c r="XG303" s="1"/>
      <c r="XH303" s="1"/>
      <c r="XI303" s="1"/>
      <c r="XJ303" s="1"/>
      <c r="XK303" s="1"/>
      <c r="XL303" s="1"/>
      <c r="XM303" s="1"/>
      <c r="XN303" s="1"/>
      <c r="XO303" s="1"/>
      <c r="XP303" s="1"/>
      <c r="XQ303" s="1"/>
      <c r="XR303" s="1"/>
      <c r="XS303" s="1"/>
      <c r="XT303" s="1"/>
      <c r="XU303" s="1"/>
      <c r="XV303" s="1"/>
      <c r="XW303" s="1"/>
      <c r="XX303" s="1"/>
      <c r="XY303" s="1"/>
      <c r="XZ303" s="1"/>
      <c r="YA303" s="1"/>
      <c r="YB303" s="1"/>
      <c r="YC303" s="1"/>
      <c r="YD303" s="1"/>
      <c r="YE303" s="1"/>
      <c r="YF303" s="1"/>
      <c r="YG303" s="1"/>
      <c r="YH303" s="1"/>
      <c r="YI303" s="1"/>
      <c r="YJ303" s="1"/>
      <c r="YK303" s="1"/>
      <c r="YL303" s="1"/>
      <c r="YM303" s="1"/>
      <c r="YN303" s="1"/>
      <c r="YO303" s="1"/>
      <c r="YP303" s="1"/>
      <c r="YQ303" s="1"/>
      <c r="YR303" s="1"/>
      <c r="YS303" s="1"/>
      <c r="YT303" s="1"/>
      <c r="YU303" s="1"/>
      <c r="YV303" s="1"/>
      <c r="YW303" s="1"/>
      <c r="YX303" s="1"/>
      <c r="YY303" s="1"/>
      <c r="YZ303" s="1"/>
      <c r="ZA303" s="1"/>
      <c r="ZB303" s="1"/>
      <c r="ZC303" s="1"/>
      <c r="ZD303" s="1"/>
      <c r="ZE303" s="1"/>
      <c r="ZF303" s="1"/>
      <c r="ZG303" s="1"/>
      <c r="ZH303" s="1"/>
      <c r="ZI303" s="1"/>
      <c r="ZJ303" s="1"/>
      <c r="ZK303" s="1"/>
      <c r="ZL303" s="1"/>
      <c r="ZM303" s="1"/>
      <c r="ZN303" s="1"/>
      <c r="ZO303" s="1"/>
      <c r="ZP303" s="1"/>
      <c r="ZQ303" s="1"/>
      <c r="ZR303" s="1"/>
      <c r="ZS303" s="1"/>
      <c r="ZT303" s="1"/>
      <c r="ZU303" s="1"/>
      <c r="ZV303" s="1"/>
      <c r="ZW303" s="1"/>
      <c r="ZX303" s="1"/>
      <c r="ZY303" s="1"/>
      <c r="ZZ303" s="1"/>
      <c r="AAA303" s="1"/>
      <c r="AAB303" s="1"/>
      <c r="AAC303" s="1"/>
      <c r="AAD303" s="1"/>
      <c r="AAE303" s="1"/>
      <c r="AAF303" s="1"/>
      <c r="AAG303" s="1"/>
      <c r="AAH303" s="1"/>
      <c r="AAI303" s="1"/>
      <c r="AAJ303" s="1"/>
      <c r="AAK303" s="1"/>
      <c r="AAL303" s="1"/>
      <c r="AAM303" s="1"/>
      <c r="AAN303" s="1"/>
      <c r="AAO303" s="1"/>
      <c r="AAP303" s="1"/>
      <c r="AAQ303" s="1"/>
      <c r="AAR303" s="1"/>
      <c r="AAS303" s="1"/>
      <c r="AAT303" s="1"/>
      <c r="AAU303" s="1"/>
      <c r="AAV303" s="1"/>
      <c r="AAW303" s="1"/>
      <c r="AAX303" s="1"/>
      <c r="AAY303" s="1"/>
      <c r="AAZ303" s="1"/>
      <c r="ABA303" s="1"/>
      <c r="ABB303" s="1"/>
      <c r="ABC303" s="1"/>
      <c r="ABD303" s="1"/>
      <c r="ABE303" s="1"/>
      <c r="ABF303" s="1"/>
      <c r="ABG303" s="1"/>
      <c r="ABH303" s="1"/>
      <c r="ABI303" s="1"/>
      <c r="ABJ303" s="1"/>
      <c r="ABK303" s="1"/>
      <c r="ABL303" s="1"/>
      <c r="ABM303" s="1"/>
      <c r="ABN303" s="1"/>
      <c r="ABO303" s="1"/>
      <c r="ABP303" s="1"/>
      <c r="ABQ303" s="1"/>
      <c r="ABR303" s="1"/>
      <c r="ABS303" s="1"/>
      <c r="ABT303" s="1"/>
      <c r="ABU303" s="1"/>
      <c r="ABV303" s="1"/>
      <c r="ABW303" s="1"/>
      <c r="ABX303" s="1"/>
      <c r="ABY303" s="1"/>
      <c r="ABZ303" s="1"/>
      <c r="ACA303" s="1"/>
      <c r="ACB303" s="1"/>
      <c r="ACC303" s="1"/>
      <c r="ACD303" s="1"/>
      <c r="ACE303" s="1"/>
      <c r="ACF303" s="1"/>
      <c r="ACG303" s="1"/>
      <c r="ACH303" s="1"/>
      <c r="ACI303" s="1"/>
      <c r="ACJ303" s="1"/>
      <c r="ACK303" s="1"/>
      <c r="ACL303" s="1"/>
      <c r="ACM303" s="1"/>
      <c r="ACN303" s="1"/>
      <c r="ACO303" s="1"/>
      <c r="ACP303" s="1"/>
      <c r="ACQ303" s="1"/>
      <c r="ACR303" s="1"/>
      <c r="ACS303" s="1"/>
      <c r="ACT303" s="1"/>
      <c r="ACU303" s="1"/>
      <c r="ACV303" s="1"/>
      <c r="ACW303" s="1"/>
      <c r="ACX303" s="1"/>
      <c r="ACY303" s="1"/>
      <c r="ACZ303" s="1"/>
      <c r="ADA303" s="1"/>
      <c r="ADB303" s="1"/>
      <c r="ADC303" s="1"/>
      <c r="ADD303" s="1"/>
      <c r="ADE303" s="1"/>
      <c r="ADF303" s="1"/>
      <c r="ADG303" s="1"/>
      <c r="ADH303" s="1"/>
      <c r="ADI303" s="1"/>
      <c r="ADJ303" s="1"/>
      <c r="ADK303" s="1"/>
      <c r="ADL303" s="1"/>
      <c r="ADM303" s="1"/>
      <c r="ADN303" s="1"/>
      <c r="ADO303" s="1"/>
      <c r="ADP303" s="1"/>
      <c r="ADQ303" s="1"/>
      <c r="ADR303" s="1"/>
      <c r="ADS303" s="1"/>
      <c r="ADT303" s="1"/>
      <c r="ADU303" s="1"/>
      <c r="ADV303" s="1"/>
      <c r="ADW303" s="1"/>
      <c r="ADX303" s="1"/>
      <c r="ADY303" s="1"/>
      <c r="ADZ303" s="1"/>
      <c r="AEA303" s="1"/>
      <c r="AEB303" s="1"/>
      <c r="AEC303" s="1"/>
      <c r="AED303" s="1"/>
      <c r="AEE303" s="1"/>
      <c r="AEF303" s="1"/>
      <c r="AEG303" s="1"/>
      <c r="AEH303" s="1"/>
      <c r="AEI303" s="1"/>
      <c r="AEJ303" s="1"/>
      <c r="AEK303" s="1"/>
      <c r="AEL303" s="1"/>
      <c r="AEM303" s="1"/>
      <c r="AEN303" s="1"/>
      <c r="AEO303" s="1"/>
      <c r="AEP303" s="1"/>
      <c r="AEQ303" s="1"/>
      <c r="AER303" s="1"/>
      <c r="AES303" s="1"/>
      <c r="AET303" s="1"/>
      <c r="AEU303" s="1"/>
      <c r="AEV303" s="1"/>
      <c r="AEW303" s="1"/>
      <c r="AEX303" s="1"/>
      <c r="AEY303" s="1"/>
      <c r="AEZ303" s="1"/>
      <c r="AFA303" s="1"/>
      <c r="AFB303" s="1"/>
      <c r="AFC303" s="1"/>
      <c r="AFD303" s="1"/>
      <c r="AFE303" s="1"/>
      <c r="AFF303" s="1"/>
      <c r="AFG303" s="1"/>
      <c r="AFH303" s="1"/>
      <c r="AFI303" s="1"/>
      <c r="AFJ303" s="1"/>
      <c r="AFK303" s="1"/>
      <c r="AFL303" s="1"/>
      <c r="AFM303" s="1"/>
      <c r="AFN303" s="1"/>
      <c r="AFO303" s="1"/>
      <c r="AFP303" s="1"/>
      <c r="AFQ303" s="1"/>
      <c r="AFR303" s="1"/>
      <c r="AFS303" s="1"/>
      <c r="AFT303" s="1"/>
      <c r="AFU303" s="1"/>
      <c r="AFV303" s="1"/>
      <c r="AFW303" s="1"/>
      <c r="AFX303" s="1"/>
      <c r="AFY303" s="1"/>
      <c r="AFZ303" s="1"/>
      <c r="AGA303" s="1"/>
      <c r="AGB303" s="1"/>
      <c r="AGC303" s="1"/>
      <c r="AGD303" s="1"/>
      <c r="AGE303" s="1"/>
      <c r="AGF303" s="1"/>
      <c r="AGG303" s="1"/>
      <c r="AGH303" s="1"/>
      <c r="AGI303" s="1"/>
      <c r="AGJ303" s="1"/>
      <c r="AGK303" s="1"/>
      <c r="AGL303" s="1"/>
      <c r="AGM303" s="1"/>
      <c r="AGN303" s="1"/>
      <c r="AGO303" s="1"/>
      <c r="AGP303" s="1"/>
      <c r="AGQ303" s="1"/>
      <c r="AGR303" s="1"/>
      <c r="AGS303" s="1"/>
      <c r="AGT303" s="1"/>
      <c r="AGU303" s="1"/>
      <c r="AGV303" s="1"/>
      <c r="AGW303" s="1"/>
      <c r="AGX303" s="1"/>
      <c r="AGY303" s="1"/>
      <c r="AGZ303" s="1"/>
      <c r="AHA303" s="1"/>
      <c r="AHB303" s="1"/>
      <c r="AHC303" s="1"/>
      <c r="AHD303" s="1"/>
      <c r="AHE303" s="1"/>
      <c r="AHF303" s="1"/>
      <c r="AHG303" s="1"/>
      <c r="AHH303" s="1"/>
      <c r="AHI303" s="1"/>
      <c r="AHJ303" s="1"/>
      <c r="AHK303" s="1"/>
      <c r="AHL303" s="1"/>
      <c r="AHM303" s="1"/>
      <c r="AHN303" s="1"/>
      <c r="AHO303" s="1"/>
      <c r="AHP303" s="1"/>
      <c r="AHQ303" s="1"/>
      <c r="AHR303" s="1"/>
      <c r="AHS303" s="1"/>
      <c r="AHT303" s="1"/>
      <c r="AHU303" s="1"/>
      <c r="AHV303" s="1"/>
      <c r="AHW303" s="1"/>
      <c r="AHX303" s="1"/>
      <c r="AHY303" s="1"/>
      <c r="AHZ303" s="1"/>
      <c r="AIA303" s="1"/>
      <c r="AIB303" s="1"/>
      <c r="AIC303" s="1"/>
      <c r="AID303" s="1"/>
      <c r="AIE303" s="1"/>
      <c r="AIF303" s="1"/>
      <c r="AIG303" s="1"/>
      <c r="AIH303" s="1"/>
      <c r="AII303" s="1"/>
      <c r="AIJ303" s="1"/>
      <c r="AIK303" s="1"/>
      <c r="AIL303" s="1"/>
      <c r="AIM303" s="1"/>
      <c r="AIN303" s="1"/>
      <c r="AIO303" s="1"/>
      <c r="AIP303" s="1"/>
      <c r="AIQ303" s="1"/>
      <c r="AIR303" s="1"/>
      <c r="AIS303" s="1"/>
      <c r="AIT303" s="1"/>
      <c r="AIU303" s="1"/>
      <c r="AIV303" s="1"/>
      <c r="AIW303" s="1"/>
      <c r="AIX303" s="1"/>
      <c r="AIY303" s="1"/>
      <c r="AIZ303" s="1"/>
      <c r="AJA303" s="1"/>
      <c r="AJB303" s="1"/>
      <c r="AJC303" s="1"/>
      <c r="AJD303" s="1"/>
      <c r="AJE303" s="1"/>
      <c r="AJF303" s="1"/>
      <c r="AJG303" s="1"/>
      <c r="AJH303" s="1"/>
      <c r="AJI303" s="1"/>
      <c r="AJJ303" s="1"/>
      <c r="AJK303" s="1"/>
      <c r="AJL303" s="1"/>
      <c r="AJM303" s="1"/>
      <c r="AJN303" s="1"/>
      <c r="AJO303" s="1"/>
      <c r="AJP303" s="1"/>
      <c r="AJQ303" s="1"/>
      <c r="AJR303" s="1"/>
      <c r="AJS303" s="1"/>
      <c r="AJT303" s="1"/>
      <c r="AJU303" s="1"/>
      <c r="AJV303" s="1"/>
      <c r="AJW303" s="1"/>
      <c r="AJX303" s="1"/>
      <c r="AJY303" s="1"/>
      <c r="AJZ303" s="1"/>
      <c r="AKA303" s="1"/>
      <c r="AKB303" s="1"/>
      <c r="AKC303" s="1"/>
      <c r="AKD303" s="1"/>
      <c r="AKE303" s="1"/>
      <c r="AKF303" s="1"/>
      <c r="AKG303" s="1"/>
      <c r="AKH303" s="1"/>
      <c r="AKI303" s="1"/>
      <c r="AKJ303" s="1"/>
      <c r="AKK303" s="1"/>
      <c r="AKL303" s="1"/>
      <c r="AKM303" s="1"/>
      <c r="AKN303" s="1"/>
      <c r="AKO303" s="1"/>
      <c r="AKP303" s="1"/>
      <c r="AKQ303" s="1"/>
      <c r="AKR303" s="1"/>
      <c r="AKS303" s="1"/>
      <c r="AKT303" s="1"/>
      <c r="AKU303" s="1"/>
      <c r="AKV303" s="1"/>
      <c r="AKW303" s="1"/>
      <c r="AKX303" s="1"/>
      <c r="AKY303" s="1"/>
      <c r="AKZ303" s="1"/>
      <c r="ALA303" s="1"/>
      <c r="ALB303" s="1"/>
      <c r="ALC303" s="1"/>
      <c r="ALD303" s="1"/>
      <c r="ALE303" s="1"/>
      <c r="ALF303" s="1"/>
      <c r="ALG303" s="1"/>
      <c r="ALH303" s="1"/>
      <c r="ALI303" s="1"/>
      <c r="ALJ303" s="1"/>
      <c r="ALK303" s="1"/>
      <c r="ALL303" s="1"/>
      <c r="ALM303" s="1"/>
      <c r="ALN303" s="1"/>
      <c r="ALO303" s="1"/>
      <c r="ALP303" s="1"/>
      <c r="ALQ303" s="1"/>
      <c r="ALR303" s="1"/>
      <c r="ALS303" s="1"/>
      <c r="ALT303" s="1"/>
      <c r="ALU303" s="1"/>
      <c r="ALV303" s="1"/>
      <c r="ALW303" s="1"/>
      <c r="ALX303" s="1"/>
      <c r="ALY303" s="1"/>
      <c r="ALZ303" s="1"/>
      <c r="AMA303" s="1"/>
      <c r="AMB303" s="1"/>
      <c r="AMC303" s="1"/>
      <c r="AMD303" s="1"/>
      <c r="AME303" s="1"/>
      <c r="AMF303" s="1"/>
      <c r="AMG303" s="1"/>
      <c r="AMH303" s="1"/>
      <c r="AMI303" s="1"/>
      <c r="AMJ303" s="1"/>
      <c r="AMK303" s="1"/>
    </row>
    <row r="304" spans="1:1025">
      <c r="B304" s="166"/>
      <c r="C304" s="88"/>
      <c r="D304" s="88">
        <f>SUM(D301:D303)</f>
        <v>201.14999999999998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D53"/>
  <sheetViews>
    <sheetView topLeftCell="A43" zoomScaleNormal="100" workbookViewId="0">
      <selection activeCell="D9" sqref="D9"/>
    </sheetView>
  </sheetViews>
  <sheetFormatPr defaultRowHeight="14.25"/>
  <cols>
    <col min="1" max="1" width="8.875"/>
    <col min="2" max="2" width="9.25" style="40"/>
    <col min="3" max="3" width="27"/>
    <col min="4" max="1025" width="8.875"/>
  </cols>
  <sheetData>
    <row r="1" spans="2:4">
      <c r="B1"/>
    </row>
    <row r="3" spans="2:4" ht="15">
      <c r="B3"/>
      <c r="C3" s="41" t="s">
        <v>197</v>
      </c>
    </row>
    <row r="4" spans="2:4">
      <c r="B4"/>
    </row>
    <row r="5" spans="2:4">
      <c r="B5" s="42" t="s">
        <v>651</v>
      </c>
      <c r="C5" s="43" t="s">
        <v>652</v>
      </c>
      <c r="D5" s="43">
        <v>12.45</v>
      </c>
    </row>
    <row r="6" spans="2:4">
      <c r="B6" s="42" t="s">
        <v>653</v>
      </c>
      <c r="C6" s="43" t="s">
        <v>584</v>
      </c>
      <c r="D6" s="43">
        <v>28.18</v>
      </c>
    </row>
    <row r="7" spans="2:4">
      <c r="B7" s="42" t="s">
        <v>654</v>
      </c>
      <c r="C7" s="43" t="s">
        <v>652</v>
      </c>
      <c r="D7" s="43">
        <v>14.87</v>
      </c>
    </row>
    <row r="8" spans="2:4">
      <c r="B8" s="42" t="s">
        <v>655</v>
      </c>
      <c r="C8" s="44" t="s">
        <v>652</v>
      </c>
      <c r="D8" s="44">
        <v>18.53</v>
      </c>
    </row>
    <row r="9" spans="2:4">
      <c r="B9"/>
      <c r="D9">
        <f>SUM(D5:D8)</f>
        <v>74.03</v>
      </c>
    </row>
    <row r="14" spans="2:4" ht="15">
      <c r="B14"/>
      <c r="C14" s="41" t="s">
        <v>656</v>
      </c>
    </row>
    <row r="15" spans="2:4">
      <c r="B15" s="42">
        <v>1</v>
      </c>
      <c r="C15" s="43" t="s">
        <v>652</v>
      </c>
      <c r="D15" s="43">
        <v>12.3</v>
      </c>
    </row>
    <row r="16" spans="2:4">
      <c r="B16" s="42">
        <v>2</v>
      </c>
      <c r="C16" s="43" t="s">
        <v>657</v>
      </c>
      <c r="D16" s="43">
        <v>14.5</v>
      </c>
    </row>
    <row r="17" spans="2:4">
      <c r="B17" s="42">
        <v>3</v>
      </c>
      <c r="C17" s="43" t="s">
        <v>658</v>
      </c>
      <c r="D17" s="43">
        <v>12.8</v>
      </c>
    </row>
    <row r="18" spans="2:4">
      <c r="B18" s="42">
        <v>4</v>
      </c>
      <c r="C18" s="43" t="s">
        <v>659</v>
      </c>
      <c r="D18" s="43">
        <v>17.600000000000001</v>
      </c>
    </row>
    <row r="19" spans="2:4">
      <c r="B19" s="42" t="s">
        <v>522</v>
      </c>
      <c r="C19" s="43" t="s">
        <v>87</v>
      </c>
      <c r="D19" s="43">
        <v>5.0999999999999996</v>
      </c>
    </row>
    <row r="20" spans="2:4">
      <c r="B20" s="42">
        <v>5</v>
      </c>
      <c r="C20" s="43" t="s">
        <v>660</v>
      </c>
      <c r="D20" s="43">
        <v>14.8</v>
      </c>
    </row>
    <row r="21" spans="2:4">
      <c r="B21" s="42">
        <v>6</v>
      </c>
      <c r="C21" s="43" t="s">
        <v>661</v>
      </c>
      <c r="D21" s="43">
        <v>10.1</v>
      </c>
    </row>
    <row r="22" spans="2:4">
      <c r="B22" s="42">
        <v>7</v>
      </c>
      <c r="C22" s="43" t="s">
        <v>661</v>
      </c>
      <c r="D22" s="43">
        <v>16.600000000000001</v>
      </c>
    </row>
    <row r="23" spans="2:4">
      <c r="B23" s="42">
        <v>8</v>
      </c>
      <c r="C23" s="43" t="s">
        <v>662</v>
      </c>
      <c r="D23" s="43">
        <v>10.8</v>
      </c>
    </row>
    <row r="24" spans="2:4">
      <c r="B24" s="42">
        <v>9</v>
      </c>
      <c r="C24" s="44" t="s">
        <v>663</v>
      </c>
      <c r="D24" s="43">
        <v>55.4</v>
      </c>
    </row>
    <row r="25" spans="2:4">
      <c r="B25" s="42">
        <v>10</v>
      </c>
      <c r="C25" s="43" t="s">
        <v>664</v>
      </c>
      <c r="D25" s="43">
        <v>44.5</v>
      </c>
    </row>
    <row r="26" spans="2:4">
      <c r="B26" s="42">
        <v>11</v>
      </c>
      <c r="C26" s="43" t="s">
        <v>665</v>
      </c>
      <c r="D26" s="43">
        <v>17.899999999999999</v>
      </c>
    </row>
    <row r="27" spans="2:4">
      <c r="B27" s="42">
        <v>12</v>
      </c>
      <c r="C27" s="44" t="s">
        <v>666</v>
      </c>
      <c r="D27" s="43">
        <v>13.2</v>
      </c>
    </row>
    <row r="28" spans="2:4">
      <c r="B28" s="42">
        <v>13</v>
      </c>
      <c r="C28" s="43" t="s">
        <v>397</v>
      </c>
      <c r="D28" s="43">
        <v>49.15</v>
      </c>
    </row>
    <row r="29" spans="2:4">
      <c r="B29" s="42">
        <v>14</v>
      </c>
      <c r="C29" s="43" t="s">
        <v>667</v>
      </c>
      <c r="D29" s="43">
        <v>19.2</v>
      </c>
    </row>
    <row r="30" spans="2:4">
      <c r="B30" s="42">
        <v>15</v>
      </c>
      <c r="C30" s="44" t="s">
        <v>668</v>
      </c>
      <c r="D30" s="43">
        <v>13.2</v>
      </c>
    </row>
    <row r="31" spans="2:4">
      <c r="B31" s="42">
        <v>16</v>
      </c>
      <c r="C31" s="43" t="s">
        <v>87</v>
      </c>
      <c r="D31" s="43">
        <v>14.96</v>
      </c>
    </row>
    <row r="32" spans="2:4">
      <c r="B32"/>
      <c r="C32" s="45"/>
      <c r="D32">
        <f>SUM(D15:D31)</f>
        <v>342.10999999999996</v>
      </c>
    </row>
    <row r="33" spans="2:4">
      <c r="B33"/>
      <c r="C33" t="s">
        <v>516</v>
      </c>
      <c r="D33">
        <v>8.4499999999999993</v>
      </c>
    </row>
    <row r="35" spans="2:4" ht="15">
      <c r="B35"/>
      <c r="C35" s="41" t="s">
        <v>669</v>
      </c>
    </row>
    <row r="36" spans="2:4">
      <c r="B36"/>
    </row>
    <row r="37" spans="2:4">
      <c r="B37" s="42">
        <v>1</v>
      </c>
      <c r="C37" s="43" t="s">
        <v>670</v>
      </c>
      <c r="D37" s="43">
        <v>14.8</v>
      </c>
    </row>
    <row r="38" spans="2:4">
      <c r="B38" s="42">
        <v>2</v>
      </c>
      <c r="C38" s="44" t="s">
        <v>671</v>
      </c>
      <c r="D38" s="43">
        <v>10.4</v>
      </c>
    </row>
    <row r="39" spans="2:4">
      <c r="B39" s="42">
        <v>3</v>
      </c>
      <c r="C39" s="44" t="s">
        <v>672</v>
      </c>
      <c r="D39" s="43">
        <v>16.600000000000001</v>
      </c>
    </row>
    <row r="40" spans="2:4">
      <c r="B40" s="42">
        <v>4</v>
      </c>
      <c r="C40" s="44" t="s">
        <v>673</v>
      </c>
      <c r="D40" s="43">
        <v>28.4</v>
      </c>
    </row>
    <row r="41" spans="2:4">
      <c r="B41" s="42">
        <v>5</v>
      </c>
      <c r="C41" s="44" t="s">
        <v>674</v>
      </c>
      <c r="D41" s="43">
        <v>13.4</v>
      </c>
    </row>
    <row r="42" spans="2:4">
      <c r="B42" s="42">
        <v>6</v>
      </c>
      <c r="C42" s="43" t="s">
        <v>675</v>
      </c>
      <c r="D42" s="43">
        <v>13.4</v>
      </c>
    </row>
    <row r="43" spans="2:4">
      <c r="B43" s="42">
        <v>7</v>
      </c>
      <c r="C43" s="44" t="s">
        <v>676</v>
      </c>
      <c r="D43" s="43">
        <v>12.9</v>
      </c>
    </row>
    <row r="44" spans="2:4">
      <c r="B44" s="42">
        <v>8</v>
      </c>
      <c r="C44" s="44" t="s">
        <v>676</v>
      </c>
      <c r="D44" s="43">
        <v>11.7</v>
      </c>
    </row>
    <row r="45" spans="2:4">
      <c r="B45" s="42">
        <v>9</v>
      </c>
      <c r="C45" s="44" t="s">
        <v>666</v>
      </c>
      <c r="D45" s="43">
        <v>13.2</v>
      </c>
    </row>
    <row r="46" spans="2:4">
      <c r="B46" s="42">
        <v>10</v>
      </c>
      <c r="C46" s="44" t="s">
        <v>677</v>
      </c>
      <c r="D46" s="43">
        <v>11</v>
      </c>
    </row>
    <row r="47" spans="2:4">
      <c r="B47" s="42">
        <v>11</v>
      </c>
      <c r="C47" s="43" t="s">
        <v>670</v>
      </c>
      <c r="D47" s="43">
        <v>12.7</v>
      </c>
    </row>
    <row r="48" spans="2:4">
      <c r="B48" s="42">
        <v>12</v>
      </c>
      <c r="C48" s="43" t="s">
        <v>678</v>
      </c>
      <c r="D48" s="43">
        <v>12.1</v>
      </c>
    </row>
    <row r="49" spans="2:4">
      <c r="B49" s="42">
        <v>13</v>
      </c>
      <c r="C49" s="43" t="s">
        <v>670</v>
      </c>
      <c r="D49" s="43">
        <v>12.8</v>
      </c>
    </row>
    <row r="50" spans="2:4">
      <c r="B50" s="42">
        <v>14</v>
      </c>
      <c r="C50" s="43" t="s">
        <v>679</v>
      </c>
      <c r="D50" s="43">
        <v>14.5</v>
      </c>
    </row>
    <row r="51" spans="2:4">
      <c r="B51" s="42">
        <v>15</v>
      </c>
      <c r="C51" s="43" t="s">
        <v>87</v>
      </c>
      <c r="D51" s="43">
        <v>49.5</v>
      </c>
    </row>
    <row r="52" spans="2:4">
      <c r="D52">
        <f>SUM(D37:D51)</f>
        <v>247.4</v>
      </c>
    </row>
    <row r="53" spans="2:4">
      <c r="C53" t="s">
        <v>516</v>
      </c>
      <c r="D53">
        <v>8.4499999999999993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C1:E84"/>
  <sheetViews>
    <sheetView zoomScaleNormal="100" workbookViewId="0">
      <selection activeCell="E55" sqref="E55"/>
    </sheetView>
  </sheetViews>
  <sheetFormatPr defaultRowHeight="14.25"/>
  <cols>
    <col min="1" max="2" width="8.875"/>
    <col min="3" max="3" width="9.25" style="40"/>
    <col min="4" max="4" width="28.375"/>
    <col min="5" max="1025" width="8.875"/>
  </cols>
  <sheetData>
    <row r="1" spans="3:5" ht="15">
      <c r="C1"/>
      <c r="D1" s="41" t="s">
        <v>680</v>
      </c>
    </row>
    <row r="2" spans="3:5">
      <c r="C2"/>
    </row>
    <row r="3" spans="3:5" ht="15">
      <c r="C3" s="46" t="s">
        <v>681</v>
      </c>
      <c r="D3" s="47" t="s">
        <v>682</v>
      </c>
      <c r="E3" s="47">
        <v>71.540000000000006</v>
      </c>
    </row>
    <row r="4" spans="3:5" ht="15">
      <c r="C4" s="48" t="s">
        <v>683</v>
      </c>
      <c r="D4" s="47" t="s">
        <v>684</v>
      </c>
      <c r="E4" s="47">
        <v>19.440000000000001</v>
      </c>
    </row>
    <row r="5" spans="3:5" ht="15">
      <c r="C5" s="48" t="s">
        <v>685</v>
      </c>
      <c r="D5" s="47" t="s">
        <v>686</v>
      </c>
      <c r="E5" s="47">
        <v>9.3000000000000007</v>
      </c>
    </row>
    <row r="6" spans="3:5" ht="15">
      <c r="C6" s="48" t="s">
        <v>687</v>
      </c>
      <c r="D6" s="47" t="s">
        <v>688</v>
      </c>
      <c r="E6" s="47">
        <v>17.77</v>
      </c>
    </row>
    <row r="7" spans="3:5" ht="15">
      <c r="C7" s="48" t="s">
        <v>689</v>
      </c>
      <c r="D7" s="47" t="s">
        <v>690</v>
      </c>
      <c r="E7" s="47">
        <v>9.24</v>
      </c>
    </row>
    <row r="8" spans="3:5" ht="15">
      <c r="C8" s="48" t="s">
        <v>691</v>
      </c>
      <c r="D8" s="47" t="s">
        <v>692</v>
      </c>
      <c r="E8" s="47">
        <v>7.42</v>
      </c>
    </row>
    <row r="9" spans="3:5" ht="15">
      <c r="C9" s="48" t="s">
        <v>693</v>
      </c>
      <c r="D9" s="47" t="s">
        <v>694</v>
      </c>
      <c r="E9" s="47">
        <v>8.0299999999999994</v>
      </c>
    </row>
    <row r="10" spans="3:5" ht="15">
      <c r="C10" s="48" t="s">
        <v>695</v>
      </c>
      <c r="D10" s="47" t="s">
        <v>696</v>
      </c>
      <c r="E10" s="47">
        <v>4.76</v>
      </c>
    </row>
    <row r="11" spans="3:5" ht="15">
      <c r="C11" s="48" t="s">
        <v>697</v>
      </c>
      <c r="D11" s="47" t="s">
        <v>698</v>
      </c>
      <c r="E11" s="47">
        <v>15.34</v>
      </c>
    </row>
    <row r="12" spans="3:5" ht="15">
      <c r="C12" s="48" t="s">
        <v>699</v>
      </c>
      <c r="D12" s="47" t="s">
        <v>700</v>
      </c>
      <c r="E12" s="47">
        <v>18.62</v>
      </c>
    </row>
    <row r="13" spans="3:5" ht="15">
      <c r="C13" s="48" t="s">
        <v>701</v>
      </c>
      <c r="D13" s="47" t="s">
        <v>702</v>
      </c>
      <c r="E13" s="47">
        <v>17.920000000000002</v>
      </c>
    </row>
    <row r="14" spans="3:5" ht="15">
      <c r="C14" s="48" t="s">
        <v>703</v>
      </c>
      <c r="D14" s="47" t="s">
        <v>704</v>
      </c>
      <c r="E14" s="47">
        <v>8.2200000000000006</v>
      </c>
    </row>
    <row r="15" spans="3:5" ht="15">
      <c r="C15" s="48" t="s">
        <v>705</v>
      </c>
      <c r="D15" s="47" t="s">
        <v>706</v>
      </c>
      <c r="E15" s="47">
        <v>8.6</v>
      </c>
    </row>
    <row r="16" spans="3:5" ht="15">
      <c r="C16" s="48" t="s">
        <v>707</v>
      </c>
      <c r="D16" s="47" t="s">
        <v>708</v>
      </c>
      <c r="E16" s="47">
        <v>30.8</v>
      </c>
    </row>
    <row r="17" spans="3:5" ht="15">
      <c r="C17" s="48" t="s">
        <v>709</v>
      </c>
      <c r="D17" s="47" t="s">
        <v>710</v>
      </c>
      <c r="E17" s="47">
        <v>10.67</v>
      </c>
    </row>
    <row r="18" spans="3:5" ht="15">
      <c r="C18" s="48" t="s">
        <v>711</v>
      </c>
      <c r="D18" s="47" t="s">
        <v>712</v>
      </c>
      <c r="E18" s="47">
        <v>33.53</v>
      </c>
    </row>
    <row r="19" spans="3:5" ht="15">
      <c r="C19" s="48" t="s">
        <v>713</v>
      </c>
      <c r="D19" s="47" t="s">
        <v>714</v>
      </c>
      <c r="E19" s="47">
        <v>25.37</v>
      </c>
    </row>
    <row r="20" spans="3:5" ht="15">
      <c r="C20" s="48" t="s">
        <v>715</v>
      </c>
      <c r="D20" s="47" t="s">
        <v>714</v>
      </c>
      <c r="E20" s="47">
        <v>12.8</v>
      </c>
    </row>
    <row r="21" spans="3:5" ht="15">
      <c r="C21" s="48" t="s">
        <v>716</v>
      </c>
      <c r="D21" s="47" t="s">
        <v>714</v>
      </c>
      <c r="E21" s="47">
        <v>54.91</v>
      </c>
    </row>
    <row r="22" spans="3:5">
      <c r="C22"/>
      <c r="E22">
        <f>SUM(E3:E21)</f>
        <v>384.28000000000009</v>
      </c>
    </row>
    <row r="25" spans="3:5" ht="15">
      <c r="C25"/>
      <c r="D25" s="41" t="s">
        <v>3</v>
      </c>
    </row>
    <row r="26" spans="3:5" ht="15">
      <c r="C26" s="48">
        <v>101</v>
      </c>
      <c r="D26" s="47" t="s">
        <v>717</v>
      </c>
      <c r="E26" s="47">
        <v>26.26</v>
      </c>
    </row>
    <row r="27" spans="3:5" ht="15">
      <c r="C27" s="48">
        <v>102</v>
      </c>
      <c r="D27" s="47" t="s">
        <v>718</v>
      </c>
      <c r="E27" s="47">
        <v>69.459999999999994</v>
      </c>
    </row>
    <row r="28" spans="3:5" ht="15">
      <c r="C28" s="48">
        <v>103</v>
      </c>
      <c r="D28" s="47" t="s">
        <v>719</v>
      </c>
      <c r="E28" s="47">
        <v>15.68</v>
      </c>
    </row>
    <row r="29" spans="3:5" ht="15">
      <c r="C29" s="48">
        <v>104</v>
      </c>
      <c r="D29" s="47" t="s">
        <v>720</v>
      </c>
      <c r="E29" s="47">
        <v>16.920000000000002</v>
      </c>
    </row>
    <row r="30" spans="3:5" ht="15">
      <c r="C30" s="48">
        <v>105</v>
      </c>
      <c r="D30" s="47" t="s">
        <v>721</v>
      </c>
      <c r="E30" s="47">
        <v>5.33</v>
      </c>
    </row>
    <row r="31" spans="3:5" ht="15">
      <c r="C31" s="48">
        <v>106</v>
      </c>
      <c r="D31" s="47" t="s">
        <v>722</v>
      </c>
      <c r="E31" s="47">
        <v>15.66</v>
      </c>
    </row>
    <row r="32" spans="3:5" ht="15">
      <c r="C32" s="48">
        <v>107</v>
      </c>
      <c r="D32" s="47" t="s">
        <v>721</v>
      </c>
      <c r="E32" s="47">
        <v>5.23</v>
      </c>
    </row>
    <row r="33" spans="3:5" ht="15">
      <c r="C33" s="48">
        <v>108</v>
      </c>
      <c r="D33" s="47" t="s">
        <v>723</v>
      </c>
      <c r="E33" s="47">
        <v>8.2100000000000009</v>
      </c>
    </row>
    <row r="34" spans="3:5" ht="15">
      <c r="C34" s="48">
        <v>109</v>
      </c>
      <c r="D34" s="47" t="s">
        <v>724</v>
      </c>
      <c r="E34" s="47">
        <v>4.3899999999999997</v>
      </c>
    </row>
    <row r="35" spans="3:5" ht="15">
      <c r="C35" s="48">
        <v>110</v>
      </c>
      <c r="D35" s="47" t="s">
        <v>725</v>
      </c>
      <c r="E35" s="47">
        <v>8.59</v>
      </c>
    </row>
    <row r="36" spans="3:5" ht="15">
      <c r="C36" s="48">
        <v>111</v>
      </c>
      <c r="D36" s="47" t="s">
        <v>726</v>
      </c>
      <c r="E36" s="47">
        <v>14.6</v>
      </c>
    </row>
    <row r="37" spans="3:5" ht="15">
      <c r="C37" s="48">
        <v>112</v>
      </c>
      <c r="D37" s="47" t="s">
        <v>727</v>
      </c>
      <c r="E37" s="47">
        <v>19.7</v>
      </c>
    </row>
    <row r="38" spans="3:5" ht="15">
      <c r="C38" s="48" t="s">
        <v>728</v>
      </c>
      <c r="D38" s="47" t="s">
        <v>729</v>
      </c>
      <c r="E38" s="47">
        <v>6.3</v>
      </c>
    </row>
    <row r="39" spans="3:5" ht="15">
      <c r="C39" s="48" t="s">
        <v>730</v>
      </c>
      <c r="D39" s="47" t="s">
        <v>731</v>
      </c>
      <c r="E39" s="47">
        <v>6.34</v>
      </c>
    </row>
    <row r="40" spans="3:5" ht="15">
      <c r="C40" s="48" t="s">
        <v>732</v>
      </c>
      <c r="D40" s="47" t="s">
        <v>733</v>
      </c>
      <c r="E40" s="47">
        <v>7.16</v>
      </c>
    </row>
    <row r="41" spans="3:5" ht="15">
      <c r="C41" s="48" t="s">
        <v>734</v>
      </c>
      <c r="D41" s="47" t="s">
        <v>735</v>
      </c>
      <c r="E41" s="47">
        <v>8.93</v>
      </c>
    </row>
    <row r="42" spans="3:5" ht="15">
      <c r="C42" s="48" t="s">
        <v>736</v>
      </c>
      <c r="D42" s="47" t="s">
        <v>737</v>
      </c>
      <c r="E42" s="47">
        <v>6.42</v>
      </c>
    </row>
    <row r="43" spans="3:5" ht="15">
      <c r="C43" s="48">
        <v>113</v>
      </c>
      <c r="D43" s="47" t="s">
        <v>738</v>
      </c>
      <c r="E43" s="47">
        <v>1.98</v>
      </c>
    </row>
    <row r="44" spans="3:5" ht="15">
      <c r="C44" s="48">
        <v>114</v>
      </c>
      <c r="D44" s="47" t="s">
        <v>739</v>
      </c>
      <c r="E44" s="47">
        <v>7.71</v>
      </c>
    </row>
    <row r="45" spans="3:5" ht="15">
      <c r="C45" s="48">
        <v>115</v>
      </c>
      <c r="D45" s="47" t="s">
        <v>740</v>
      </c>
      <c r="E45" s="47">
        <v>12.65</v>
      </c>
    </row>
    <row r="46" spans="3:5" ht="15">
      <c r="C46" s="48">
        <v>116</v>
      </c>
      <c r="D46" s="47" t="s">
        <v>741</v>
      </c>
      <c r="E46" s="47">
        <v>86.11</v>
      </c>
    </row>
    <row r="47" spans="3:5" ht="15">
      <c r="C47" s="48">
        <v>117</v>
      </c>
      <c r="D47" s="47" t="s">
        <v>742</v>
      </c>
      <c r="E47" s="47">
        <v>40.76</v>
      </c>
    </row>
    <row r="48" spans="3:5" ht="15">
      <c r="C48" s="48">
        <v>118</v>
      </c>
      <c r="D48" s="47" t="s">
        <v>743</v>
      </c>
      <c r="E48" s="47">
        <v>10.220000000000001</v>
      </c>
    </row>
    <row r="49" spans="3:5" ht="15">
      <c r="C49" s="48">
        <v>119</v>
      </c>
      <c r="D49" s="47" t="s">
        <v>744</v>
      </c>
      <c r="E49" s="47">
        <v>5.4</v>
      </c>
    </row>
    <row r="50" spans="3:5" ht="15">
      <c r="C50" s="48" t="s">
        <v>745</v>
      </c>
      <c r="D50" s="47" t="s">
        <v>746</v>
      </c>
      <c r="E50" s="47">
        <v>13.1</v>
      </c>
    </row>
    <row r="51" spans="3:5" ht="15">
      <c r="C51" s="48" t="s">
        <v>747</v>
      </c>
      <c r="D51" s="47" t="s">
        <v>748</v>
      </c>
      <c r="E51" s="47">
        <v>6.04</v>
      </c>
    </row>
    <row r="52" spans="3:5">
      <c r="C52"/>
      <c r="E52">
        <f>SUM(E26:E51)</f>
        <v>429.15000000000003</v>
      </c>
    </row>
    <row r="54" spans="3:5">
      <c r="C54"/>
      <c r="D54" s="49" t="s">
        <v>46</v>
      </c>
    </row>
    <row r="55" spans="3:5" ht="15">
      <c r="C55" s="48">
        <v>201</v>
      </c>
      <c r="D55" s="47" t="s">
        <v>749</v>
      </c>
      <c r="E55" s="47">
        <v>20.13</v>
      </c>
    </row>
    <row r="56" spans="3:5" ht="15">
      <c r="C56" s="48" t="s">
        <v>750</v>
      </c>
      <c r="D56" s="47" t="s">
        <v>751</v>
      </c>
      <c r="E56" s="47">
        <v>5.69</v>
      </c>
    </row>
    <row r="57" spans="3:5" ht="15">
      <c r="C57" s="48">
        <v>202</v>
      </c>
      <c r="D57" s="47" t="s">
        <v>752</v>
      </c>
      <c r="E57" s="47">
        <v>75.48</v>
      </c>
    </row>
    <row r="58" spans="3:5" ht="15">
      <c r="C58" s="48" t="s">
        <v>753</v>
      </c>
      <c r="D58" s="47" t="s">
        <v>754</v>
      </c>
      <c r="E58" s="47">
        <v>4.22</v>
      </c>
    </row>
    <row r="59" spans="3:5" ht="15">
      <c r="C59" s="48">
        <v>203</v>
      </c>
      <c r="D59" s="47" t="s">
        <v>755</v>
      </c>
      <c r="E59" s="47">
        <v>5.28</v>
      </c>
    </row>
    <row r="60" spans="3:5" ht="15">
      <c r="C60" s="48">
        <v>204</v>
      </c>
      <c r="D60" s="47" t="s">
        <v>756</v>
      </c>
      <c r="E60" s="47">
        <v>33.83</v>
      </c>
    </row>
    <row r="61" spans="3:5" ht="15">
      <c r="C61" s="48">
        <v>205</v>
      </c>
      <c r="D61" s="47" t="s">
        <v>757</v>
      </c>
      <c r="E61" s="47">
        <v>4.87</v>
      </c>
    </row>
    <row r="62" spans="3:5" ht="15">
      <c r="C62" s="48">
        <v>206</v>
      </c>
      <c r="D62" s="47" t="s">
        <v>758</v>
      </c>
      <c r="E62" s="47">
        <v>15.61</v>
      </c>
    </row>
    <row r="63" spans="3:5" ht="15">
      <c r="C63" s="48">
        <v>207</v>
      </c>
      <c r="D63" s="47" t="s">
        <v>759</v>
      </c>
      <c r="E63" s="47">
        <v>9.0500000000000007</v>
      </c>
    </row>
    <row r="64" spans="3:5" ht="15">
      <c r="C64" s="48">
        <v>208</v>
      </c>
      <c r="D64" s="47" t="s">
        <v>760</v>
      </c>
      <c r="E64" s="47">
        <v>7.92</v>
      </c>
    </row>
    <row r="65" spans="3:5" ht="15">
      <c r="C65" s="48">
        <v>209</v>
      </c>
      <c r="D65" s="47" t="s">
        <v>761</v>
      </c>
      <c r="E65" s="47">
        <v>4.6500000000000004</v>
      </c>
    </row>
    <row r="66" spans="3:5" ht="15">
      <c r="C66" s="48">
        <v>210</v>
      </c>
      <c r="D66" s="47" t="s">
        <v>762</v>
      </c>
      <c r="E66" s="47">
        <v>11.21</v>
      </c>
    </row>
    <row r="67" spans="3:5" ht="15">
      <c r="C67" s="48">
        <v>211</v>
      </c>
      <c r="D67" s="47" t="s">
        <v>763</v>
      </c>
      <c r="E67" s="47">
        <v>6.44</v>
      </c>
    </row>
    <row r="68" spans="3:5" ht="15">
      <c r="C68" s="48">
        <v>212</v>
      </c>
      <c r="D68" s="47" t="s">
        <v>764</v>
      </c>
      <c r="E68" s="47">
        <v>2.04</v>
      </c>
    </row>
    <row r="69" spans="3:5" ht="15">
      <c r="C69" s="48">
        <v>213</v>
      </c>
      <c r="D69" s="47" t="s">
        <v>765</v>
      </c>
      <c r="E69" s="47">
        <v>10.38</v>
      </c>
    </row>
    <row r="70" spans="3:5" ht="15">
      <c r="C70" s="48">
        <v>214</v>
      </c>
      <c r="D70" s="47" t="s">
        <v>766</v>
      </c>
      <c r="E70" s="47">
        <v>4.45</v>
      </c>
    </row>
    <row r="71" spans="3:5" ht="15">
      <c r="C71" s="48">
        <v>215</v>
      </c>
      <c r="D71" s="47" t="s">
        <v>767</v>
      </c>
      <c r="E71" s="47">
        <v>18.93</v>
      </c>
    </row>
    <row r="72" spans="3:5" ht="15">
      <c r="C72" s="48">
        <v>216</v>
      </c>
      <c r="D72" s="47" t="s">
        <v>768</v>
      </c>
      <c r="E72" s="47">
        <v>8.66</v>
      </c>
    </row>
    <row r="73" spans="3:5" ht="15">
      <c r="C73" s="48">
        <v>217</v>
      </c>
      <c r="D73" s="47" t="s">
        <v>769</v>
      </c>
      <c r="E73" s="47">
        <v>8.25</v>
      </c>
    </row>
    <row r="74" spans="3:5" ht="15">
      <c r="C74" s="48">
        <v>218</v>
      </c>
      <c r="D74" s="47" t="s">
        <v>770</v>
      </c>
      <c r="E74" s="47">
        <v>12.95</v>
      </c>
    </row>
    <row r="75" spans="3:5" ht="15">
      <c r="C75" s="48">
        <v>219</v>
      </c>
      <c r="D75" s="47" t="s">
        <v>771</v>
      </c>
      <c r="E75" s="47">
        <v>27.63</v>
      </c>
    </row>
    <row r="76" spans="3:5" ht="15">
      <c r="C76" s="48">
        <v>220</v>
      </c>
      <c r="D76" s="47" t="s">
        <v>772</v>
      </c>
      <c r="E76" s="47">
        <v>4.92</v>
      </c>
    </row>
    <row r="77" spans="3:5" ht="15">
      <c r="C77" s="48">
        <v>221</v>
      </c>
      <c r="D77" s="47" t="s">
        <v>773</v>
      </c>
      <c r="E77" s="47">
        <v>30.78</v>
      </c>
    </row>
    <row r="78" spans="3:5" ht="15">
      <c r="C78" s="48">
        <v>222</v>
      </c>
      <c r="D78" s="47" t="s">
        <v>774</v>
      </c>
      <c r="E78" s="47">
        <v>5.5</v>
      </c>
    </row>
    <row r="79" spans="3:5" ht="15">
      <c r="C79" s="48">
        <v>223</v>
      </c>
      <c r="D79" s="47" t="s">
        <v>775</v>
      </c>
      <c r="E79" s="47">
        <v>32.06</v>
      </c>
    </row>
    <row r="80" spans="3:5" ht="15">
      <c r="C80" s="48">
        <v>224</v>
      </c>
      <c r="D80" s="47" t="s">
        <v>776</v>
      </c>
      <c r="E80" s="47">
        <v>5.3</v>
      </c>
    </row>
    <row r="81" spans="3:5" ht="15">
      <c r="C81" s="48">
        <v>225</v>
      </c>
      <c r="D81" s="47" t="s">
        <v>777</v>
      </c>
      <c r="E81" s="47">
        <v>27.45</v>
      </c>
    </row>
    <row r="82" spans="3:5" ht="15">
      <c r="C82" s="48">
        <v>226</v>
      </c>
      <c r="D82" s="47" t="s">
        <v>778</v>
      </c>
      <c r="E82" s="47">
        <v>5.3</v>
      </c>
    </row>
    <row r="83" spans="3:5" ht="15">
      <c r="C83" s="48">
        <v>227</v>
      </c>
      <c r="D83" s="47" t="s">
        <v>779</v>
      </c>
      <c r="E83" s="47">
        <v>1.5</v>
      </c>
    </row>
    <row r="84" spans="3:5">
      <c r="E84">
        <f>SUM(E55:E83)</f>
        <v>410.48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108"/>
  <sheetViews>
    <sheetView topLeftCell="A67" zoomScaleNormal="100" workbookViewId="0">
      <selection activeCell="G112" sqref="G112"/>
    </sheetView>
  </sheetViews>
  <sheetFormatPr defaultRowHeight="14.25"/>
  <cols>
    <col min="1" max="2" width="8.875"/>
    <col min="3" max="3" width="27.125"/>
    <col min="4" max="6" width="8.875"/>
    <col min="7" max="7" width="24.5"/>
    <col min="8" max="1025" width="8.875"/>
  </cols>
  <sheetData>
    <row r="3" spans="2:6" ht="15">
      <c r="C3" s="50" t="s">
        <v>780</v>
      </c>
    </row>
    <row r="4" spans="2:6" ht="15">
      <c r="B4" s="41" t="s">
        <v>781</v>
      </c>
    </row>
    <row r="5" spans="2:6">
      <c r="B5" s="43">
        <v>1</v>
      </c>
      <c r="C5" s="43" t="s">
        <v>782</v>
      </c>
      <c r="D5" s="43">
        <v>60.7</v>
      </c>
    </row>
    <row r="6" spans="2:6">
      <c r="B6" s="43">
        <v>2</v>
      </c>
      <c r="C6" s="43" t="s">
        <v>783</v>
      </c>
      <c r="D6" s="43">
        <v>13.4</v>
      </c>
    </row>
    <row r="7" spans="2:6">
      <c r="B7" s="43">
        <v>3</v>
      </c>
      <c r="C7" s="43" t="s">
        <v>783</v>
      </c>
      <c r="D7" s="43">
        <v>13.1</v>
      </c>
    </row>
    <row r="8" spans="2:6">
      <c r="B8" s="43">
        <v>4</v>
      </c>
      <c r="C8" s="43" t="s">
        <v>784</v>
      </c>
      <c r="D8" s="43">
        <v>13.1</v>
      </c>
    </row>
    <row r="9" spans="2:6">
      <c r="B9" s="43">
        <v>5</v>
      </c>
      <c r="C9" s="43" t="s">
        <v>784</v>
      </c>
      <c r="D9" s="43">
        <v>13.1</v>
      </c>
    </row>
    <row r="10" spans="2:6">
      <c r="B10" s="43">
        <v>6</v>
      </c>
      <c r="C10" s="43" t="s">
        <v>784</v>
      </c>
      <c r="D10" s="43">
        <v>13.1</v>
      </c>
    </row>
    <row r="11" spans="2:6">
      <c r="B11" s="43">
        <v>7</v>
      </c>
      <c r="C11" s="43" t="s">
        <v>784</v>
      </c>
      <c r="D11" s="43">
        <v>12.6</v>
      </c>
    </row>
    <row r="12" spans="2:6">
      <c r="B12" s="43">
        <v>8</v>
      </c>
      <c r="C12" s="43" t="s">
        <v>784</v>
      </c>
      <c r="D12" s="43">
        <v>13.2</v>
      </c>
    </row>
    <row r="13" spans="2:6">
      <c r="B13" s="43">
        <v>9</v>
      </c>
      <c r="C13" s="43" t="s">
        <v>785</v>
      </c>
      <c r="D13" s="43">
        <v>28.21</v>
      </c>
      <c r="F13">
        <f>D13</f>
        <v>28.21</v>
      </c>
    </row>
    <row r="14" spans="2:6">
      <c r="B14" s="43">
        <v>10</v>
      </c>
      <c r="C14" s="43" t="s">
        <v>666</v>
      </c>
      <c r="D14" s="43">
        <v>6.1</v>
      </c>
    </row>
    <row r="15" spans="2:6">
      <c r="B15" s="43">
        <v>11</v>
      </c>
      <c r="C15" s="43" t="s">
        <v>35</v>
      </c>
      <c r="D15" s="43">
        <v>4.5999999999999996</v>
      </c>
    </row>
    <row r="16" spans="2:6">
      <c r="B16" s="43">
        <v>12</v>
      </c>
      <c r="C16" s="43" t="s">
        <v>666</v>
      </c>
      <c r="D16" s="43">
        <v>12.8</v>
      </c>
    </row>
    <row r="17" spans="2:6">
      <c r="B17" s="43">
        <v>13</v>
      </c>
      <c r="C17" s="43" t="s">
        <v>786</v>
      </c>
      <c r="D17" s="43">
        <v>39.630000000000003</v>
      </c>
    </row>
    <row r="18" spans="2:6">
      <c r="B18" s="43">
        <v>14</v>
      </c>
      <c r="C18" s="43" t="s">
        <v>787</v>
      </c>
      <c r="D18" s="43">
        <v>8.5</v>
      </c>
    </row>
    <row r="19" spans="2:6">
      <c r="B19" s="43">
        <v>15</v>
      </c>
      <c r="C19" s="43" t="s">
        <v>486</v>
      </c>
      <c r="D19" s="43">
        <v>25.42</v>
      </c>
    </row>
    <row r="20" spans="2:6">
      <c r="B20" s="43">
        <v>16</v>
      </c>
      <c r="C20" s="43" t="s">
        <v>788</v>
      </c>
      <c r="D20" s="43">
        <v>3.3</v>
      </c>
    </row>
    <row r="21" spans="2:6">
      <c r="B21" s="43">
        <v>17</v>
      </c>
      <c r="C21" s="43" t="s">
        <v>789</v>
      </c>
      <c r="D21" s="43">
        <f>8.6+10.8</f>
        <v>19.399999999999999</v>
      </c>
      <c r="F21">
        <f>D21</f>
        <v>19.399999999999999</v>
      </c>
    </row>
    <row r="22" spans="2:6">
      <c r="B22" s="43">
        <v>18</v>
      </c>
      <c r="C22" s="43" t="s">
        <v>666</v>
      </c>
      <c r="D22" s="43">
        <v>3.7</v>
      </c>
    </row>
    <row r="23" spans="2:6">
      <c r="B23" s="51">
        <v>19</v>
      </c>
      <c r="C23" s="51" t="s">
        <v>790</v>
      </c>
      <c r="D23" s="43">
        <v>17.3</v>
      </c>
    </row>
    <row r="24" spans="2:6">
      <c r="B24" s="43">
        <v>20</v>
      </c>
      <c r="C24" s="43" t="s">
        <v>584</v>
      </c>
      <c r="D24" s="52">
        <v>139.19999999999999</v>
      </c>
    </row>
    <row r="25" spans="2:6">
      <c r="B25" s="53"/>
      <c r="D25">
        <f>SUM(D5:D24)</f>
        <v>460.46</v>
      </c>
    </row>
    <row r="26" spans="2:6">
      <c r="B26" s="53"/>
      <c r="C26" t="s">
        <v>516</v>
      </c>
      <c r="D26">
        <v>6.25</v>
      </c>
    </row>
    <row r="27" spans="2:6">
      <c r="B27" s="53"/>
      <c r="D27">
        <f>SUM(D25:D26)</f>
        <v>466.71</v>
      </c>
      <c r="F27">
        <f>D27-F13-F21</f>
        <v>419.1</v>
      </c>
    </row>
    <row r="28" spans="2:6">
      <c r="B28" s="53"/>
    </row>
    <row r="29" spans="2:6" ht="15">
      <c r="B29" s="41" t="s">
        <v>656</v>
      </c>
    </row>
    <row r="30" spans="2:6">
      <c r="B30" s="43">
        <v>1</v>
      </c>
      <c r="C30" s="43" t="s">
        <v>791</v>
      </c>
      <c r="D30" s="43">
        <v>12.3</v>
      </c>
    </row>
    <row r="31" spans="2:6">
      <c r="B31" s="44">
        <v>2</v>
      </c>
      <c r="C31" s="44" t="s">
        <v>792</v>
      </c>
      <c r="D31" s="44">
        <v>9.1300000000000008</v>
      </c>
    </row>
    <row r="32" spans="2:6">
      <c r="B32" s="44">
        <v>3</v>
      </c>
      <c r="C32" s="44" t="s">
        <v>793</v>
      </c>
      <c r="D32" s="44">
        <v>3.43</v>
      </c>
    </row>
    <row r="33" spans="2:6">
      <c r="B33" s="43">
        <v>4</v>
      </c>
      <c r="C33" s="44" t="s">
        <v>794</v>
      </c>
      <c r="D33" s="44">
        <v>2.95</v>
      </c>
    </row>
    <row r="34" spans="2:6">
      <c r="B34" s="43">
        <v>5</v>
      </c>
      <c r="C34" s="44" t="s">
        <v>795</v>
      </c>
      <c r="D34" s="44">
        <v>22.16</v>
      </c>
    </row>
    <row r="35" spans="2:6">
      <c r="B35" s="43">
        <v>6</v>
      </c>
      <c r="C35" s="44" t="s">
        <v>796</v>
      </c>
      <c r="D35" s="44">
        <v>13.9</v>
      </c>
    </row>
    <row r="36" spans="2:6">
      <c r="B36" s="43">
        <v>7</v>
      </c>
      <c r="C36" s="44" t="s">
        <v>797</v>
      </c>
      <c r="D36" s="44">
        <v>11.67</v>
      </c>
    </row>
    <row r="37" spans="2:6">
      <c r="B37" s="43">
        <v>8</v>
      </c>
      <c r="C37" s="44" t="s">
        <v>796</v>
      </c>
      <c r="D37" s="44">
        <v>13.63</v>
      </c>
    </row>
    <row r="38" spans="2:6">
      <c r="B38" s="43">
        <v>9</v>
      </c>
      <c r="C38" s="44" t="s">
        <v>798</v>
      </c>
      <c r="D38" s="44">
        <v>13.5</v>
      </c>
    </row>
    <row r="39" spans="2:6">
      <c r="B39" s="43">
        <v>10</v>
      </c>
      <c r="C39" s="44" t="s">
        <v>799</v>
      </c>
      <c r="D39" s="44">
        <v>12.2</v>
      </c>
    </row>
    <row r="40" spans="2:6">
      <c r="B40" s="43">
        <v>11</v>
      </c>
      <c r="C40" s="44" t="s">
        <v>800</v>
      </c>
      <c r="D40" s="44">
        <v>19.3</v>
      </c>
    </row>
    <row r="41" spans="2:6">
      <c r="B41" s="43">
        <v>12</v>
      </c>
      <c r="C41" s="44" t="s">
        <v>801</v>
      </c>
      <c r="D41" s="44">
        <v>12.5</v>
      </c>
    </row>
    <row r="42" spans="2:6">
      <c r="B42" s="43">
        <v>13</v>
      </c>
      <c r="C42" s="44" t="s">
        <v>799</v>
      </c>
      <c r="D42" s="44">
        <v>13.4</v>
      </c>
    </row>
    <row r="43" spans="2:6">
      <c r="B43" s="43">
        <v>14</v>
      </c>
      <c r="C43" s="44" t="s">
        <v>800</v>
      </c>
      <c r="D43" s="44">
        <v>20.399999999999999</v>
      </c>
    </row>
    <row r="44" spans="2:6">
      <c r="B44" s="43">
        <v>15</v>
      </c>
      <c r="C44" s="44" t="s">
        <v>801</v>
      </c>
      <c r="D44" s="44">
        <v>13.24</v>
      </c>
    </row>
    <row r="45" spans="2:6">
      <c r="B45" s="43">
        <v>16</v>
      </c>
      <c r="C45" s="44" t="s">
        <v>802</v>
      </c>
      <c r="D45" s="44">
        <v>101.99</v>
      </c>
    </row>
    <row r="46" spans="2:6">
      <c r="B46" s="43">
        <v>17</v>
      </c>
      <c r="C46" s="44" t="s">
        <v>584</v>
      </c>
      <c r="D46" s="44">
        <v>47.33</v>
      </c>
      <c r="F46">
        <f>D45+D46</f>
        <v>149.32</v>
      </c>
    </row>
    <row r="47" spans="2:6">
      <c r="B47" s="43"/>
      <c r="C47" s="44"/>
      <c r="D47" s="44"/>
    </row>
    <row r="48" spans="2:6">
      <c r="D48">
        <f>SUM(D30:D47)</f>
        <v>343.03</v>
      </c>
    </row>
    <row r="49" spans="2:4">
      <c r="C49" t="s">
        <v>43</v>
      </c>
      <c r="D49">
        <v>7.35</v>
      </c>
    </row>
    <row r="50" spans="2:4">
      <c r="C50" t="s">
        <v>516</v>
      </c>
      <c r="D50">
        <v>12.45</v>
      </c>
    </row>
    <row r="51" spans="2:4">
      <c r="D51">
        <f>SUM(D48:D50)</f>
        <v>362.83</v>
      </c>
    </row>
    <row r="52" spans="2:4" ht="15">
      <c r="B52" s="41" t="s">
        <v>803</v>
      </c>
    </row>
    <row r="53" spans="2:4">
      <c r="B53" s="43">
        <v>1</v>
      </c>
      <c r="C53" s="43" t="s">
        <v>804</v>
      </c>
      <c r="D53" s="43">
        <v>13.2</v>
      </c>
    </row>
    <row r="54" spans="2:4">
      <c r="B54" s="43">
        <v>2</v>
      </c>
      <c r="C54" s="43" t="s">
        <v>804</v>
      </c>
      <c r="D54" s="43">
        <v>12.6</v>
      </c>
    </row>
    <row r="55" spans="2:4">
      <c r="B55" s="43">
        <v>3</v>
      </c>
      <c r="C55" s="43" t="s">
        <v>805</v>
      </c>
      <c r="D55" s="43">
        <v>18.7</v>
      </c>
    </row>
    <row r="56" spans="2:4">
      <c r="B56" s="43">
        <v>4</v>
      </c>
      <c r="C56" s="43" t="s">
        <v>806</v>
      </c>
      <c r="D56" s="43">
        <v>13</v>
      </c>
    </row>
    <row r="57" spans="2:4">
      <c r="B57" s="43">
        <v>5</v>
      </c>
      <c r="C57" s="43" t="s">
        <v>807</v>
      </c>
      <c r="D57" s="43">
        <v>6.5</v>
      </c>
    </row>
    <row r="58" spans="2:4">
      <c r="B58" s="43">
        <v>6</v>
      </c>
      <c r="C58" s="43" t="s">
        <v>793</v>
      </c>
      <c r="D58" s="43">
        <v>4.5</v>
      </c>
    </row>
    <row r="59" spans="2:4">
      <c r="B59" s="43">
        <v>7</v>
      </c>
      <c r="C59" s="43" t="s">
        <v>665</v>
      </c>
      <c r="D59" s="43">
        <v>1.5</v>
      </c>
    </row>
    <row r="60" spans="2:4">
      <c r="B60" s="43">
        <v>8</v>
      </c>
      <c r="C60" s="43" t="s">
        <v>666</v>
      </c>
      <c r="D60" s="43">
        <v>3.1</v>
      </c>
    </row>
    <row r="61" spans="2:4">
      <c r="B61" s="43">
        <v>9</v>
      </c>
      <c r="C61" s="43" t="s">
        <v>666</v>
      </c>
      <c r="D61" s="43">
        <v>9.1</v>
      </c>
    </row>
    <row r="62" spans="2:4">
      <c r="B62" s="43">
        <v>10</v>
      </c>
      <c r="C62" s="43" t="s">
        <v>808</v>
      </c>
      <c r="D62" s="43">
        <v>12.3</v>
      </c>
    </row>
    <row r="63" spans="2:4">
      <c r="B63" s="43">
        <v>11</v>
      </c>
      <c r="C63" s="43" t="s">
        <v>808</v>
      </c>
      <c r="D63" s="43">
        <v>11.8</v>
      </c>
    </row>
    <row r="64" spans="2:4">
      <c r="B64" s="43">
        <v>12</v>
      </c>
      <c r="C64" s="43" t="s">
        <v>808</v>
      </c>
      <c r="D64" s="43">
        <v>27.4</v>
      </c>
    </row>
    <row r="65" spans="2:5">
      <c r="B65" s="43">
        <v>13</v>
      </c>
      <c r="C65" s="43" t="s">
        <v>809</v>
      </c>
      <c r="D65" s="43">
        <v>12.5</v>
      </c>
    </row>
    <row r="66" spans="2:5">
      <c r="B66" s="43">
        <v>14</v>
      </c>
      <c r="C66" s="43" t="s">
        <v>809</v>
      </c>
      <c r="D66" s="43">
        <v>6</v>
      </c>
    </row>
    <row r="67" spans="2:5">
      <c r="B67" s="43">
        <v>15</v>
      </c>
      <c r="C67" s="43" t="s">
        <v>584</v>
      </c>
      <c r="D67" s="43">
        <v>183.7</v>
      </c>
    </row>
    <row r="68" spans="2:5">
      <c r="B68" s="43">
        <v>16</v>
      </c>
      <c r="C68" s="54" t="s">
        <v>810</v>
      </c>
      <c r="D68" s="43"/>
      <c r="E68">
        <v>12.8</v>
      </c>
    </row>
    <row r="69" spans="2:5">
      <c r="B69" s="43">
        <v>17</v>
      </c>
      <c r="C69" s="54" t="s">
        <v>810</v>
      </c>
      <c r="D69" s="43"/>
      <c r="E69">
        <v>13.8</v>
      </c>
    </row>
    <row r="70" spans="2:5">
      <c r="B70" s="43">
        <v>18</v>
      </c>
      <c r="C70" s="54" t="s">
        <v>810</v>
      </c>
      <c r="D70" s="43"/>
      <c r="E70">
        <v>19.100000000000001</v>
      </c>
    </row>
    <row r="71" spans="2:5">
      <c r="B71" s="43">
        <v>19</v>
      </c>
      <c r="C71" s="54" t="s">
        <v>810</v>
      </c>
      <c r="D71" s="43"/>
      <c r="E71">
        <v>12.5</v>
      </c>
    </row>
    <row r="72" spans="2:5">
      <c r="B72" s="43">
        <v>20</v>
      </c>
      <c r="C72" s="54" t="s">
        <v>811</v>
      </c>
      <c r="D72" s="43"/>
      <c r="E72">
        <v>19</v>
      </c>
    </row>
    <row r="73" spans="2:5">
      <c r="B73" s="43">
        <v>21</v>
      </c>
      <c r="C73" s="43" t="s">
        <v>812</v>
      </c>
      <c r="D73" s="43">
        <v>12.8</v>
      </c>
    </row>
    <row r="74" spans="2:5">
      <c r="B74" s="43">
        <v>22</v>
      </c>
      <c r="C74" s="43" t="s">
        <v>813</v>
      </c>
      <c r="D74" s="43">
        <v>11.8</v>
      </c>
    </row>
    <row r="75" spans="2:5">
      <c r="B75" s="43">
        <v>23</v>
      </c>
      <c r="C75" s="43" t="s">
        <v>813</v>
      </c>
      <c r="D75" s="43">
        <v>20.399999999999999</v>
      </c>
    </row>
    <row r="76" spans="2:5">
      <c r="B76" s="43">
        <v>24</v>
      </c>
      <c r="C76" s="43" t="s">
        <v>813</v>
      </c>
      <c r="D76" s="43">
        <v>20</v>
      </c>
    </row>
    <row r="77" spans="2:5">
      <c r="B77" s="43">
        <v>25</v>
      </c>
      <c r="C77" s="43" t="s">
        <v>666</v>
      </c>
      <c r="D77" s="43">
        <v>3.4</v>
      </c>
    </row>
    <row r="78" spans="2:5">
      <c r="B78" s="43">
        <v>26</v>
      </c>
      <c r="C78" s="43" t="s">
        <v>81</v>
      </c>
      <c r="D78" s="43">
        <v>2.4</v>
      </c>
    </row>
    <row r="79" spans="2:5">
      <c r="D79">
        <f>SUM(D53:D78)</f>
        <v>406.69999999999993</v>
      </c>
    </row>
    <row r="80" spans="2:5">
      <c r="C80" t="s">
        <v>516</v>
      </c>
      <c r="D80">
        <v>12.45</v>
      </c>
    </row>
    <row r="81" spans="2:4">
      <c r="D81">
        <f>SUM(D79:D80)</f>
        <v>419.14999999999992</v>
      </c>
    </row>
    <row r="82" spans="2:4" ht="15">
      <c r="B82" s="41" t="s">
        <v>814</v>
      </c>
    </row>
    <row r="83" spans="2:4">
      <c r="B83" s="43">
        <v>1</v>
      </c>
      <c r="C83" s="54" t="s">
        <v>815</v>
      </c>
      <c r="D83" s="43"/>
    </row>
    <row r="84" spans="2:4">
      <c r="B84" s="43">
        <v>2</v>
      </c>
      <c r="C84" s="54" t="s">
        <v>815</v>
      </c>
      <c r="D84" s="43"/>
    </row>
    <row r="85" spans="2:4">
      <c r="B85" s="43">
        <v>3</v>
      </c>
      <c r="C85" s="54" t="s">
        <v>815</v>
      </c>
      <c r="D85" s="43"/>
    </row>
    <row r="86" spans="2:4">
      <c r="B86" s="43">
        <v>4</v>
      </c>
      <c r="C86" s="43" t="s">
        <v>816</v>
      </c>
      <c r="D86" s="43">
        <v>13.2</v>
      </c>
    </row>
    <row r="87" spans="2:4">
      <c r="B87" s="43">
        <v>5</v>
      </c>
      <c r="C87" s="43" t="s">
        <v>666</v>
      </c>
      <c r="D87" s="43">
        <v>6.5</v>
      </c>
    </row>
    <row r="88" spans="2:4">
      <c r="B88" s="43">
        <v>6</v>
      </c>
      <c r="C88" s="43" t="s">
        <v>666</v>
      </c>
      <c r="D88" s="43">
        <v>5.5</v>
      </c>
    </row>
    <row r="89" spans="2:4">
      <c r="B89" s="43">
        <v>7</v>
      </c>
      <c r="C89" s="43" t="s">
        <v>665</v>
      </c>
      <c r="D89" s="43">
        <v>1.5</v>
      </c>
    </row>
    <row r="90" spans="2:4">
      <c r="B90" s="43">
        <v>8</v>
      </c>
      <c r="C90" s="43" t="s">
        <v>666</v>
      </c>
      <c r="D90" s="43">
        <v>9.1</v>
      </c>
    </row>
    <row r="91" spans="2:4">
      <c r="B91" s="43">
        <v>9</v>
      </c>
      <c r="C91" s="43" t="s">
        <v>817</v>
      </c>
      <c r="D91" s="43">
        <v>3.1</v>
      </c>
    </row>
    <row r="92" spans="2:4">
      <c r="B92" s="43">
        <v>10</v>
      </c>
      <c r="C92" s="43" t="s">
        <v>818</v>
      </c>
      <c r="D92" s="43">
        <v>12.2</v>
      </c>
    </row>
    <row r="93" spans="2:4">
      <c r="B93" s="43">
        <v>11</v>
      </c>
      <c r="C93" s="43" t="s">
        <v>819</v>
      </c>
      <c r="D93" s="43">
        <v>12.5</v>
      </c>
    </row>
    <row r="94" spans="2:4">
      <c r="B94" s="43">
        <v>12</v>
      </c>
      <c r="C94" s="43" t="s">
        <v>819</v>
      </c>
      <c r="D94" s="43">
        <v>27.4</v>
      </c>
    </row>
    <row r="95" spans="2:4">
      <c r="B95" s="43">
        <v>13</v>
      </c>
      <c r="C95" s="43" t="s">
        <v>812</v>
      </c>
      <c r="D95" s="43">
        <v>12.7</v>
      </c>
    </row>
    <row r="96" spans="2:4">
      <c r="B96" s="43">
        <v>14</v>
      </c>
      <c r="C96" s="43" t="s">
        <v>820</v>
      </c>
      <c r="D96" s="43">
        <v>12.7</v>
      </c>
    </row>
    <row r="97" spans="2:4">
      <c r="B97" s="43">
        <v>15</v>
      </c>
      <c r="C97" s="43" t="s">
        <v>821</v>
      </c>
      <c r="D97" s="43">
        <v>27.1</v>
      </c>
    </row>
    <row r="98" spans="2:4">
      <c r="B98" s="43">
        <v>16</v>
      </c>
      <c r="C98" s="43" t="s">
        <v>821</v>
      </c>
      <c r="D98" s="43">
        <v>19.399999999999999</v>
      </c>
    </row>
    <row r="99" spans="2:4">
      <c r="B99" s="43">
        <v>17</v>
      </c>
      <c r="C99" s="43" t="s">
        <v>822</v>
      </c>
      <c r="D99" s="43">
        <v>12.4</v>
      </c>
    </row>
    <row r="100" spans="2:4">
      <c r="B100" s="43">
        <v>18</v>
      </c>
      <c r="C100" s="43" t="s">
        <v>823</v>
      </c>
      <c r="D100" s="43">
        <v>19.7</v>
      </c>
    </row>
    <row r="101" spans="2:4">
      <c r="B101" s="43">
        <v>19</v>
      </c>
      <c r="C101" s="43" t="s">
        <v>824</v>
      </c>
      <c r="D101" s="43">
        <v>12.8</v>
      </c>
    </row>
    <row r="102" spans="2:4">
      <c r="B102" s="43">
        <v>20</v>
      </c>
      <c r="C102" s="43" t="s">
        <v>825</v>
      </c>
      <c r="D102" s="43">
        <v>11.8</v>
      </c>
    </row>
    <row r="103" spans="2:4">
      <c r="B103" s="43">
        <v>21</v>
      </c>
      <c r="C103" s="43" t="s">
        <v>826</v>
      </c>
      <c r="D103" s="43">
        <v>38.4</v>
      </c>
    </row>
    <row r="104" spans="2:4">
      <c r="B104" s="43">
        <v>22</v>
      </c>
      <c r="C104" s="43" t="s">
        <v>584</v>
      </c>
      <c r="D104" s="43">
        <v>183.7</v>
      </c>
    </row>
    <row r="105" spans="2:4">
      <c r="D105">
        <f>SUM(D83:D104)</f>
        <v>441.7</v>
      </c>
    </row>
    <row r="106" spans="2:4">
      <c r="C106" t="s">
        <v>516</v>
      </c>
      <c r="D106">
        <v>6.25</v>
      </c>
    </row>
    <row r="107" spans="2:4" ht="28.5">
      <c r="C107" s="55" t="s">
        <v>827</v>
      </c>
      <c r="D107">
        <v>38.61</v>
      </c>
    </row>
    <row r="108" spans="2:4">
      <c r="D108">
        <f>SUM(D105:D107)</f>
        <v>486.56</v>
      </c>
    </row>
  </sheetData>
  <pageMargins left="0.70866141732283472" right="0.70866141732283472" top="0.74803149606299213" bottom="0.74803149606299213" header="0.51181102362204722" footer="0.51181102362204722"/>
  <pageSetup paperSize="9" scale="97" firstPageNumber="0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D29"/>
  <sheetViews>
    <sheetView zoomScaleNormal="100" workbookViewId="0">
      <selection activeCell="D30" sqref="D30"/>
    </sheetView>
  </sheetViews>
  <sheetFormatPr defaultRowHeight="14.25"/>
  <cols>
    <col min="1" max="2" width="8.875"/>
    <col min="3" max="3" width="16"/>
    <col min="4" max="1025" width="8.875"/>
  </cols>
  <sheetData>
    <row r="2" spans="3:4" ht="15">
      <c r="C2" s="41" t="s">
        <v>656</v>
      </c>
    </row>
    <row r="3" spans="3:4">
      <c r="C3" s="43" t="s">
        <v>828</v>
      </c>
      <c r="D3" s="43">
        <v>36.9</v>
      </c>
    </row>
    <row r="4" spans="3:4">
      <c r="C4" s="43" t="s">
        <v>35</v>
      </c>
      <c r="D4" s="43">
        <v>3.8</v>
      </c>
    </row>
    <row r="5" spans="3:4">
      <c r="C5" s="43" t="s">
        <v>666</v>
      </c>
      <c r="D5" s="43">
        <v>2.9</v>
      </c>
    </row>
    <row r="6" spans="3:4">
      <c r="C6" s="43" t="s">
        <v>829</v>
      </c>
      <c r="D6" s="43">
        <v>15.8</v>
      </c>
    </row>
    <row r="7" spans="3:4">
      <c r="C7" s="43" t="s">
        <v>584</v>
      </c>
      <c r="D7" s="43">
        <v>6.9</v>
      </c>
    </row>
    <row r="8" spans="3:4">
      <c r="C8" s="43" t="s">
        <v>104</v>
      </c>
      <c r="D8" s="43">
        <v>34.1</v>
      </c>
    </row>
    <row r="9" spans="3:4">
      <c r="C9" s="43" t="s">
        <v>584</v>
      </c>
      <c r="D9" s="43">
        <v>7.5</v>
      </c>
    </row>
    <row r="10" spans="3:4">
      <c r="C10" s="43" t="s">
        <v>76</v>
      </c>
      <c r="D10" s="43">
        <v>5.0999999999999996</v>
      </c>
    </row>
    <row r="11" spans="3:4">
      <c r="C11" s="43" t="s">
        <v>830</v>
      </c>
      <c r="D11" s="43">
        <v>21.6</v>
      </c>
    </row>
    <row r="12" spans="3:4">
      <c r="C12" s="43" t="s">
        <v>820</v>
      </c>
      <c r="D12" s="43">
        <v>5.9</v>
      </c>
    </row>
    <row r="13" spans="3:4">
      <c r="C13" s="43" t="s">
        <v>820</v>
      </c>
      <c r="D13" s="43">
        <v>9.1</v>
      </c>
    </row>
    <row r="14" spans="3:4">
      <c r="C14" s="43" t="s">
        <v>486</v>
      </c>
      <c r="D14" s="43">
        <v>36.299999999999997</v>
      </c>
    </row>
    <row r="15" spans="3:4">
      <c r="C15" s="43" t="s">
        <v>831</v>
      </c>
      <c r="D15" s="43">
        <v>5.2</v>
      </c>
    </row>
    <row r="16" spans="3:4">
      <c r="C16" s="43" t="s">
        <v>486</v>
      </c>
      <c r="D16" s="43">
        <v>71.2</v>
      </c>
    </row>
    <row r="17" spans="3:4">
      <c r="C17" s="44" t="s">
        <v>584</v>
      </c>
      <c r="D17" s="44">
        <v>31.3</v>
      </c>
    </row>
    <row r="18" spans="3:4">
      <c r="D18">
        <f>SUM(D3:D17)</f>
        <v>293.59999999999997</v>
      </c>
    </row>
    <row r="19" spans="3:4">
      <c r="C19" t="s">
        <v>41</v>
      </c>
    </row>
    <row r="20" spans="3:4">
      <c r="C20" t="s">
        <v>584</v>
      </c>
    </row>
    <row r="22" spans="3:4" ht="15">
      <c r="C22" s="41" t="s">
        <v>197</v>
      </c>
    </row>
    <row r="23" spans="3:4">
      <c r="C23" s="43" t="s">
        <v>76</v>
      </c>
      <c r="D23" s="43">
        <v>36.94</v>
      </c>
    </row>
    <row r="24" spans="3:4">
      <c r="C24" s="43" t="s">
        <v>832</v>
      </c>
      <c r="D24" s="43">
        <v>21.6</v>
      </c>
    </row>
    <row r="25" spans="3:4">
      <c r="C25" s="43" t="s">
        <v>833</v>
      </c>
      <c r="D25" s="43">
        <v>5.6</v>
      </c>
    </row>
    <row r="26" spans="3:4">
      <c r="C26" s="43" t="s">
        <v>584</v>
      </c>
      <c r="D26" s="43">
        <v>20.3</v>
      </c>
    </row>
    <row r="27" spans="3:4">
      <c r="D27">
        <f>SUM(D23:D26)</f>
        <v>84.44</v>
      </c>
    </row>
    <row r="29" spans="3:4">
      <c r="D29">
        <f>D18+D27</f>
        <v>378.03999999999996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D38"/>
  <sheetViews>
    <sheetView topLeftCell="A15" zoomScaleNormal="100" workbookViewId="0">
      <selection activeCell="J30" sqref="J30"/>
    </sheetView>
  </sheetViews>
  <sheetFormatPr defaultRowHeight="14.25"/>
  <cols>
    <col min="1" max="2" width="8.875"/>
    <col min="3" max="3" width="28"/>
    <col min="4" max="1025" width="8.875"/>
  </cols>
  <sheetData>
    <row r="2" spans="3:4" ht="15">
      <c r="C2" s="41" t="s">
        <v>834</v>
      </c>
    </row>
    <row r="3" spans="3:4" ht="15">
      <c r="C3" s="41" t="s">
        <v>835</v>
      </c>
    </row>
    <row r="5" spans="3:4">
      <c r="C5" s="43" t="s">
        <v>486</v>
      </c>
      <c r="D5" s="43">
        <v>5.3</v>
      </c>
    </row>
    <row r="6" spans="3:4">
      <c r="C6" s="43" t="s">
        <v>5</v>
      </c>
      <c r="D6" s="43">
        <v>16.3</v>
      </c>
    </row>
    <row r="7" spans="3:4">
      <c r="C7" s="43" t="s">
        <v>5</v>
      </c>
      <c r="D7" s="43">
        <v>11.8</v>
      </c>
    </row>
    <row r="8" spans="3:4">
      <c r="C8" s="43" t="s">
        <v>5</v>
      </c>
      <c r="D8" s="43">
        <v>11</v>
      </c>
    </row>
    <row r="9" spans="3:4">
      <c r="C9" s="43" t="s">
        <v>48</v>
      </c>
      <c r="D9" s="43">
        <v>16.3</v>
      </c>
    </row>
    <row r="10" spans="3:4">
      <c r="C10" s="43" t="s">
        <v>18</v>
      </c>
      <c r="D10" s="43">
        <v>43.5</v>
      </c>
    </row>
    <row r="11" spans="3:4">
      <c r="C11" s="43" t="s">
        <v>549</v>
      </c>
      <c r="D11" s="43">
        <v>10.3</v>
      </c>
    </row>
    <row r="12" spans="3:4">
      <c r="C12" s="43" t="s">
        <v>584</v>
      </c>
      <c r="D12" s="43">
        <v>36</v>
      </c>
    </row>
    <row r="13" spans="3:4">
      <c r="C13" s="43" t="s">
        <v>836</v>
      </c>
      <c r="D13" s="43">
        <v>18.3</v>
      </c>
    </row>
    <row r="14" spans="3:4">
      <c r="C14" s="43" t="s">
        <v>5</v>
      </c>
      <c r="D14" s="43">
        <v>31.1</v>
      </c>
    </row>
    <row r="15" spans="3:4">
      <c r="C15" s="43" t="s">
        <v>81</v>
      </c>
      <c r="D15" s="43">
        <v>9.3000000000000007</v>
      </c>
    </row>
    <row r="16" spans="3:4">
      <c r="C16" s="43" t="s">
        <v>35</v>
      </c>
      <c r="D16" s="43">
        <v>7.2</v>
      </c>
    </row>
    <row r="17" spans="2:4">
      <c r="C17" s="43" t="s">
        <v>52</v>
      </c>
      <c r="D17" s="43">
        <v>3.8</v>
      </c>
    </row>
    <row r="18" spans="2:4">
      <c r="C18" s="43" t="s">
        <v>52</v>
      </c>
      <c r="D18" s="43">
        <v>3.9</v>
      </c>
    </row>
    <row r="19" spans="2:4">
      <c r="C19" s="43" t="s">
        <v>837</v>
      </c>
      <c r="D19" s="43">
        <v>15.2</v>
      </c>
    </row>
    <row r="20" spans="2:4">
      <c r="C20" s="43" t="s">
        <v>584</v>
      </c>
      <c r="D20" s="43">
        <v>5.3</v>
      </c>
    </row>
    <row r="21" spans="2:4">
      <c r="C21" s="43" t="s">
        <v>812</v>
      </c>
      <c r="D21" s="43">
        <v>9.4</v>
      </c>
    </row>
    <row r="22" spans="2:4">
      <c r="C22" s="43" t="s">
        <v>812</v>
      </c>
      <c r="D22" s="43">
        <v>7.4</v>
      </c>
    </row>
    <row r="23" spans="2:4">
      <c r="C23" s="43" t="s">
        <v>812</v>
      </c>
      <c r="D23" s="43">
        <v>21.8</v>
      </c>
    </row>
    <row r="24" spans="2:4">
      <c r="C24" s="43" t="s">
        <v>584</v>
      </c>
      <c r="D24" s="43">
        <v>11.2</v>
      </c>
    </row>
    <row r="25" spans="2:4">
      <c r="D25">
        <f>SUM(D5:D24)</f>
        <v>294.40000000000003</v>
      </c>
    </row>
    <row r="27" spans="2:4" ht="15">
      <c r="C27" s="56" t="s">
        <v>656</v>
      </c>
    </row>
    <row r="28" spans="2:4" ht="15">
      <c r="C28" s="50" t="s">
        <v>838</v>
      </c>
    </row>
    <row r="29" spans="2:4">
      <c r="B29" s="43">
        <v>1</v>
      </c>
      <c r="C29" s="43" t="s">
        <v>584</v>
      </c>
      <c r="D29" s="43">
        <v>56.2</v>
      </c>
    </row>
    <row r="30" spans="2:4">
      <c r="B30" s="43">
        <v>2</v>
      </c>
      <c r="C30" s="43" t="s">
        <v>839</v>
      </c>
      <c r="D30" s="43">
        <v>17.7</v>
      </c>
    </row>
    <row r="31" spans="2:4">
      <c r="B31" s="43">
        <v>3</v>
      </c>
      <c r="C31" s="43" t="s">
        <v>840</v>
      </c>
      <c r="D31" s="43">
        <v>30.8</v>
      </c>
    </row>
    <row r="32" spans="2:4">
      <c r="B32" s="43">
        <v>4</v>
      </c>
      <c r="C32" s="43" t="s">
        <v>841</v>
      </c>
      <c r="D32" s="43">
        <v>15.2</v>
      </c>
    </row>
    <row r="33" spans="2:4">
      <c r="B33" s="43">
        <v>5</v>
      </c>
      <c r="C33" s="43" t="s">
        <v>842</v>
      </c>
      <c r="D33" s="43">
        <v>36.700000000000003</v>
      </c>
    </row>
    <row r="34" spans="2:4">
      <c r="B34" s="43">
        <v>6</v>
      </c>
      <c r="C34" s="43" t="s">
        <v>842</v>
      </c>
      <c r="D34" s="43">
        <v>18</v>
      </c>
    </row>
    <row r="35" spans="2:4">
      <c r="B35" s="43">
        <v>7</v>
      </c>
      <c r="C35" s="43" t="s">
        <v>843</v>
      </c>
      <c r="D35" s="43">
        <v>12.9</v>
      </c>
    </row>
    <row r="36" spans="2:4">
      <c r="B36" s="43">
        <v>8</v>
      </c>
      <c r="C36" s="43" t="s">
        <v>26</v>
      </c>
      <c r="D36" s="43">
        <v>12.3</v>
      </c>
    </row>
    <row r="38" spans="2:4">
      <c r="D38">
        <f>SUM(D29:D37)</f>
        <v>199.80000000000004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1:E206"/>
  <sheetViews>
    <sheetView topLeftCell="A32" zoomScaleNormal="100" workbookViewId="0">
      <selection activeCell="B1" sqref="B1:F50"/>
    </sheetView>
  </sheetViews>
  <sheetFormatPr defaultRowHeight="14.25"/>
  <cols>
    <col min="1" max="2" width="8.875"/>
    <col min="3" max="3" width="9.25" style="40"/>
    <col min="4" max="4" width="26.125"/>
    <col min="5" max="1025" width="8.875"/>
  </cols>
  <sheetData>
    <row r="1" spans="3:5" ht="15">
      <c r="C1"/>
      <c r="D1" s="41" t="s">
        <v>680</v>
      </c>
    </row>
    <row r="2" spans="3:5">
      <c r="C2" s="42">
        <v>1</v>
      </c>
      <c r="D2" s="43" t="s">
        <v>844</v>
      </c>
      <c r="E2" s="43">
        <v>14.6</v>
      </c>
    </row>
    <row r="3" spans="3:5">
      <c r="C3" s="42">
        <v>2</v>
      </c>
      <c r="D3" s="43" t="s">
        <v>460</v>
      </c>
      <c r="E3" s="43">
        <v>28.1</v>
      </c>
    </row>
    <row r="4" spans="3:5">
      <c r="C4" s="42">
        <v>3</v>
      </c>
      <c r="D4" s="43" t="s">
        <v>845</v>
      </c>
      <c r="E4" s="43">
        <v>27.1</v>
      </c>
    </row>
    <row r="5" spans="3:5">
      <c r="C5" s="42">
        <v>4</v>
      </c>
      <c r="D5" s="43" t="s">
        <v>846</v>
      </c>
      <c r="E5" s="43">
        <v>27.1</v>
      </c>
    </row>
    <row r="6" spans="3:5">
      <c r="C6" s="42">
        <v>5</v>
      </c>
      <c r="D6" s="43" t="s">
        <v>846</v>
      </c>
      <c r="E6" s="43">
        <v>28.3</v>
      </c>
    </row>
    <row r="7" spans="3:5">
      <c r="C7" s="42">
        <v>6</v>
      </c>
      <c r="D7" s="43" t="s">
        <v>846</v>
      </c>
      <c r="E7" s="43">
        <v>28.1</v>
      </c>
    </row>
    <row r="8" spans="3:5">
      <c r="C8" s="42">
        <v>7</v>
      </c>
      <c r="D8" s="43" t="s">
        <v>846</v>
      </c>
      <c r="E8" s="43">
        <v>27.6</v>
      </c>
    </row>
    <row r="9" spans="3:5">
      <c r="C9" s="42">
        <v>8</v>
      </c>
      <c r="D9" s="43" t="s">
        <v>846</v>
      </c>
      <c r="E9" s="43">
        <v>27.4</v>
      </c>
    </row>
    <row r="10" spans="3:5">
      <c r="C10" s="42">
        <v>9</v>
      </c>
      <c r="D10" s="43" t="s">
        <v>584</v>
      </c>
      <c r="E10" s="43">
        <v>94.6</v>
      </c>
    </row>
    <row r="11" spans="3:5">
      <c r="C11" s="42">
        <v>10</v>
      </c>
      <c r="D11" s="43" t="s">
        <v>847</v>
      </c>
      <c r="E11" s="43">
        <v>22.7</v>
      </c>
    </row>
    <row r="12" spans="3:5">
      <c r="C12" s="42">
        <v>11</v>
      </c>
      <c r="D12" s="43" t="s">
        <v>516</v>
      </c>
      <c r="E12" s="43">
        <v>14</v>
      </c>
    </row>
    <row r="13" spans="3:5">
      <c r="C13" s="42">
        <v>12</v>
      </c>
      <c r="D13" s="43" t="s">
        <v>848</v>
      </c>
      <c r="E13" s="43">
        <v>38.799999999999997</v>
      </c>
    </row>
    <row r="14" spans="3:5">
      <c r="C14" s="42">
        <v>13</v>
      </c>
      <c r="D14" s="43" t="s">
        <v>849</v>
      </c>
      <c r="E14" s="43">
        <v>23.4</v>
      </c>
    </row>
    <row r="15" spans="3:5">
      <c r="C15" s="42">
        <v>14</v>
      </c>
      <c r="D15" s="43" t="s">
        <v>850</v>
      </c>
      <c r="E15" s="43">
        <v>15.4</v>
      </c>
    </row>
    <row r="16" spans="3:5">
      <c r="C16" s="42">
        <v>15</v>
      </c>
      <c r="D16" s="43" t="s">
        <v>516</v>
      </c>
      <c r="E16" s="43">
        <v>39.700000000000003</v>
      </c>
    </row>
    <row r="17" spans="3:5">
      <c r="C17" s="42">
        <v>16</v>
      </c>
      <c r="D17" s="43" t="s">
        <v>851</v>
      </c>
      <c r="E17" s="43">
        <v>20.100000000000001</v>
      </c>
    </row>
    <row r="18" spans="3:5">
      <c r="C18" s="42">
        <v>17</v>
      </c>
      <c r="D18" s="43" t="s">
        <v>486</v>
      </c>
      <c r="E18" s="43">
        <v>13.6</v>
      </c>
    </row>
    <row r="19" spans="3:5">
      <c r="C19" s="42">
        <v>18</v>
      </c>
      <c r="D19" s="43" t="s">
        <v>851</v>
      </c>
      <c r="E19" s="43">
        <v>23.31</v>
      </c>
    </row>
    <row r="20" spans="3:5">
      <c r="C20" s="42">
        <v>19</v>
      </c>
      <c r="D20" s="43" t="s">
        <v>851</v>
      </c>
      <c r="E20" s="43">
        <v>12.39</v>
      </c>
    </row>
    <row r="21" spans="3:5">
      <c r="C21" s="42">
        <v>20</v>
      </c>
      <c r="D21" s="43" t="s">
        <v>787</v>
      </c>
      <c r="E21" s="43">
        <v>13.2</v>
      </c>
    </row>
    <row r="22" spans="3:5">
      <c r="C22" s="42">
        <v>21</v>
      </c>
      <c r="D22" s="43" t="s">
        <v>787</v>
      </c>
      <c r="E22" s="43">
        <v>22.02</v>
      </c>
    </row>
    <row r="23" spans="3:5">
      <c r="C23" s="42">
        <v>22</v>
      </c>
      <c r="D23" s="43" t="s">
        <v>843</v>
      </c>
      <c r="E23" s="43">
        <v>13.86</v>
      </c>
    </row>
    <row r="24" spans="3:5">
      <c r="C24" s="42">
        <v>23</v>
      </c>
      <c r="D24" s="43" t="s">
        <v>486</v>
      </c>
      <c r="E24" s="43">
        <v>47.4</v>
      </c>
    </row>
    <row r="25" spans="3:5">
      <c r="C25" s="42">
        <v>24</v>
      </c>
      <c r="D25" s="43" t="s">
        <v>852</v>
      </c>
      <c r="E25" s="43">
        <v>22</v>
      </c>
    </row>
    <row r="26" spans="3:5">
      <c r="C26" s="42">
        <v>25</v>
      </c>
      <c r="D26" s="43" t="s">
        <v>853</v>
      </c>
      <c r="E26" s="43">
        <v>25.5</v>
      </c>
    </row>
    <row r="27" spans="3:5">
      <c r="C27" s="42">
        <v>26</v>
      </c>
      <c r="D27" s="43" t="s">
        <v>87</v>
      </c>
      <c r="E27" s="43">
        <v>59.4</v>
      </c>
    </row>
    <row r="28" spans="3:5">
      <c r="C28" s="42">
        <v>27</v>
      </c>
      <c r="D28" s="43" t="s">
        <v>854</v>
      </c>
      <c r="E28" s="43">
        <v>39.700000000000003</v>
      </c>
    </row>
    <row r="29" spans="3:5">
      <c r="C29" s="42">
        <v>28</v>
      </c>
      <c r="D29" s="43" t="s">
        <v>516</v>
      </c>
      <c r="E29" s="43">
        <v>13</v>
      </c>
    </row>
    <row r="30" spans="3:5">
      <c r="C30" s="42">
        <v>29</v>
      </c>
      <c r="D30" s="43" t="s">
        <v>852</v>
      </c>
      <c r="E30" s="43">
        <v>14.8</v>
      </c>
    </row>
    <row r="31" spans="3:5">
      <c r="C31" s="42">
        <v>30</v>
      </c>
      <c r="D31" s="43" t="s">
        <v>843</v>
      </c>
      <c r="E31" s="43">
        <v>33.4</v>
      </c>
    </row>
    <row r="32" spans="3:5">
      <c r="C32" s="42">
        <v>31</v>
      </c>
      <c r="D32" s="43" t="s">
        <v>787</v>
      </c>
      <c r="E32" s="43">
        <v>7.2</v>
      </c>
    </row>
    <row r="33" spans="3:5">
      <c r="C33" s="42">
        <v>32</v>
      </c>
      <c r="D33" s="43" t="s">
        <v>787</v>
      </c>
      <c r="E33" s="43">
        <v>41</v>
      </c>
    </row>
    <row r="34" spans="3:5">
      <c r="C34" s="42">
        <v>33</v>
      </c>
      <c r="D34" s="43" t="s">
        <v>852</v>
      </c>
      <c r="E34" s="43">
        <v>15.9</v>
      </c>
    </row>
    <row r="35" spans="3:5">
      <c r="C35" s="42">
        <v>34</v>
      </c>
      <c r="D35" s="43" t="s">
        <v>787</v>
      </c>
      <c r="E35" s="43">
        <v>29.6</v>
      </c>
    </row>
    <row r="36" spans="3:5">
      <c r="C36" s="42">
        <v>35</v>
      </c>
      <c r="D36" s="43" t="s">
        <v>787</v>
      </c>
      <c r="E36" s="43">
        <v>20.399999999999999</v>
      </c>
    </row>
    <row r="37" spans="3:5">
      <c r="C37" s="42">
        <v>36</v>
      </c>
      <c r="D37" s="43" t="s">
        <v>855</v>
      </c>
      <c r="E37" s="43">
        <v>21.9</v>
      </c>
    </row>
    <row r="38" spans="3:5">
      <c r="C38" s="42">
        <v>37</v>
      </c>
      <c r="D38" s="43" t="s">
        <v>856</v>
      </c>
      <c r="E38" s="43">
        <v>30.7</v>
      </c>
    </row>
    <row r="39" spans="3:5">
      <c r="C39" s="42">
        <v>38</v>
      </c>
      <c r="D39" s="43" t="s">
        <v>857</v>
      </c>
      <c r="E39" s="43">
        <v>13.7</v>
      </c>
    </row>
    <row r="40" spans="3:5">
      <c r="C40" s="42">
        <v>39</v>
      </c>
      <c r="D40" s="43" t="s">
        <v>35</v>
      </c>
      <c r="E40" s="43">
        <v>2.8</v>
      </c>
    </row>
    <row r="41" spans="3:5">
      <c r="C41" s="42">
        <v>40</v>
      </c>
      <c r="D41" s="43" t="s">
        <v>858</v>
      </c>
      <c r="E41" s="43">
        <v>14.3</v>
      </c>
    </row>
    <row r="42" spans="3:5">
      <c r="C42" s="42">
        <v>41</v>
      </c>
      <c r="D42" s="43" t="s">
        <v>858</v>
      </c>
      <c r="E42" s="43">
        <v>28.3</v>
      </c>
    </row>
    <row r="43" spans="3:5">
      <c r="C43" s="42">
        <v>42</v>
      </c>
      <c r="D43" s="43" t="s">
        <v>486</v>
      </c>
      <c r="E43" s="43">
        <v>30.4</v>
      </c>
    </row>
    <row r="44" spans="3:5">
      <c r="C44" s="42">
        <v>43</v>
      </c>
      <c r="D44" s="43" t="s">
        <v>859</v>
      </c>
      <c r="E44" s="43">
        <v>11.8</v>
      </c>
    </row>
    <row r="45" spans="3:5">
      <c r="C45" s="42">
        <v>44</v>
      </c>
      <c r="D45" s="43" t="s">
        <v>516</v>
      </c>
      <c r="E45" s="43">
        <v>21.3</v>
      </c>
    </row>
    <row r="46" spans="3:5">
      <c r="C46" s="42">
        <v>45</v>
      </c>
      <c r="D46" s="43" t="s">
        <v>852</v>
      </c>
      <c r="E46" s="43">
        <v>20</v>
      </c>
    </row>
    <row r="47" spans="3:5">
      <c r="C47" s="42">
        <v>46</v>
      </c>
      <c r="D47" s="43" t="s">
        <v>860</v>
      </c>
      <c r="E47" s="43">
        <v>51</v>
      </c>
    </row>
    <row r="48" spans="3:5">
      <c r="C48" s="42">
        <v>47</v>
      </c>
      <c r="D48" s="43" t="s">
        <v>486</v>
      </c>
      <c r="E48" s="43">
        <v>3.7</v>
      </c>
    </row>
    <row r="49" spans="3:5">
      <c r="C49" s="42">
        <v>48</v>
      </c>
      <c r="D49" s="43" t="s">
        <v>584</v>
      </c>
      <c r="E49" s="43">
        <v>105.5</v>
      </c>
    </row>
    <row r="50" spans="3:5">
      <c r="C50"/>
      <c r="E50">
        <f>SUM(E2:E49)</f>
        <v>1300.08</v>
      </c>
    </row>
    <row r="52" spans="3:5" ht="15">
      <c r="C52"/>
      <c r="D52" s="41" t="s">
        <v>861</v>
      </c>
    </row>
    <row r="53" spans="3:5">
      <c r="C53"/>
    </row>
    <row r="54" spans="3:5">
      <c r="C54" s="42">
        <v>1</v>
      </c>
      <c r="D54" s="43" t="s">
        <v>48</v>
      </c>
      <c r="E54" s="43">
        <v>12.2</v>
      </c>
    </row>
    <row r="55" spans="3:5">
      <c r="C55" s="42">
        <v>2</v>
      </c>
      <c r="D55" s="44" t="s">
        <v>862</v>
      </c>
      <c r="E55" s="43">
        <v>9.4</v>
      </c>
    </row>
    <row r="56" spans="3:5">
      <c r="C56" s="42">
        <v>3</v>
      </c>
      <c r="D56" s="44" t="s">
        <v>862</v>
      </c>
      <c r="E56" s="43">
        <v>10.7</v>
      </c>
    </row>
    <row r="57" spans="3:5">
      <c r="C57" s="42">
        <v>4</v>
      </c>
      <c r="D57" s="43" t="s">
        <v>863</v>
      </c>
      <c r="E57" s="43">
        <v>11.8</v>
      </c>
    </row>
    <row r="58" spans="3:5">
      <c r="C58" s="42">
        <v>5</v>
      </c>
      <c r="D58" s="43" t="s">
        <v>864</v>
      </c>
      <c r="E58" s="43">
        <v>10.5</v>
      </c>
    </row>
    <row r="59" spans="3:5">
      <c r="C59" s="42">
        <v>6</v>
      </c>
      <c r="D59" s="44" t="s">
        <v>862</v>
      </c>
      <c r="E59" s="43">
        <v>9.4</v>
      </c>
    </row>
    <row r="60" spans="3:5">
      <c r="C60" s="42">
        <v>7</v>
      </c>
      <c r="D60" s="44" t="s">
        <v>862</v>
      </c>
      <c r="E60" s="43">
        <v>9.4</v>
      </c>
    </row>
    <row r="61" spans="3:5">
      <c r="C61" s="42">
        <v>8</v>
      </c>
      <c r="D61" s="44" t="s">
        <v>486</v>
      </c>
      <c r="E61" s="43">
        <v>5.4</v>
      </c>
    </row>
    <row r="62" spans="3:5">
      <c r="C62" s="42">
        <v>9</v>
      </c>
      <c r="D62" s="43" t="s">
        <v>516</v>
      </c>
      <c r="E62" s="43">
        <v>13.4</v>
      </c>
    </row>
    <row r="63" spans="3:5">
      <c r="C63" s="42">
        <v>10</v>
      </c>
      <c r="D63" s="43" t="s">
        <v>865</v>
      </c>
      <c r="E63" s="43">
        <v>13</v>
      </c>
    </row>
    <row r="64" spans="3:5">
      <c r="C64" s="42">
        <v>11</v>
      </c>
      <c r="D64" s="43" t="s">
        <v>812</v>
      </c>
      <c r="E64" s="43">
        <v>12.7</v>
      </c>
    </row>
    <row r="65" spans="3:5">
      <c r="C65" s="42">
        <v>12</v>
      </c>
      <c r="D65" s="43" t="s">
        <v>866</v>
      </c>
      <c r="E65" s="43">
        <v>30.4</v>
      </c>
    </row>
    <row r="66" spans="3:5">
      <c r="C66" s="42">
        <v>13</v>
      </c>
      <c r="D66" s="43" t="s">
        <v>867</v>
      </c>
      <c r="E66" s="43">
        <v>29.3</v>
      </c>
    </row>
    <row r="67" spans="3:5">
      <c r="C67" s="42">
        <v>14</v>
      </c>
      <c r="D67" s="43" t="s">
        <v>48</v>
      </c>
      <c r="E67" s="43">
        <v>14.3</v>
      </c>
    </row>
    <row r="68" spans="3:5">
      <c r="C68" s="42">
        <v>15</v>
      </c>
      <c r="D68" s="43" t="s">
        <v>48</v>
      </c>
      <c r="E68" s="43">
        <v>14.3</v>
      </c>
    </row>
    <row r="69" spans="3:5">
      <c r="C69" s="42">
        <v>16</v>
      </c>
      <c r="D69" s="43" t="s">
        <v>48</v>
      </c>
      <c r="E69" s="43">
        <v>29.3</v>
      </c>
    </row>
    <row r="70" spans="3:5">
      <c r="C70" s="42">
        <v>17</v>
      </c>
      <c r="D70" s="43" t="s">
        <v>48</v>
      </c>
      <c r="E70" s="43">
        <v>29.3</v>
      </c>
    </row>
    <row r="71" spans="3:5">
      <c r="C71" s="42">
        <v>18</v>
      </c>
      <c r="D71" s="43" t="s">
        <v>868</v>
      </c>
      <c r="E71" s="43">
        <v>29.3</v>
      </c>
    </row>
    <row r="72" spans="3:5">
      <c r="C72" s="42">
        <v>19</v>
      </c>
      <c r="D72" s="44" t="s">
        <v>584</v>
      </c>
      <c r="E72" s="43">
        <v>92.4</v>
      </c>
    </row>
    <row r="73" spans="3:5">
      <c r="C73"/>
      <c r="E73">
        <f>SUM(E54:E72)</f>
        <v>386.50000000000011</v>
      </c>
    </row>
    <row r="74" spans="3:5" ht="15">
      <c r="C74"/>
      <c r="D74" s="41" t="s">
        <v>869</v>
      </c>
    </row>
    <row r="75" spans="3:5">
      <c r="C75"/>
    </row>
    <row r="76" spans="3:5">
      <c r="C76" s="42">
        <v>1</v>
      </c>
      <c r="D76" s="43" t="s">
        <v>622</v>
      </c>
      <c r="E76" s="43">
        <v>11.5</v>
      </c>
    </row>
    <row r="77" spans="3:5">
      <c r="C77" s="42">
        <v>2</v>
      </c>
      <c r="D77" s="43" t="s">
        <v>622</v>
      </c>
      <c r="E77" s="43">
        <v>11.5</v>
      </c>
    </row>
    <row r="78" spans="3:5">
      <c r="C78" s="42">
        <v>3</v>
      </c>
      <c r="D78" s="43" t="s">
        <v>870</v>
      </c>
      <c r="E78" s="43">
        <v>12.9</v>
      </c>
    </row>
    <row r="79" spans="3:5">
      <c r="C79" s="42">
        <v>4</v>
      </c>
      <c r="D79" s="43" t="s">
        <v>871</v>
      </c>
      <c r="E79" s="43">
        <v>19.399999999999999</v>
      </c>
    </row>
    <row r="80" spans="3:5">
      <c r="C80" s="42">
        <v>5</v>
      </c>
      <c r="D80" s="43" t="s">
        <v>872</v>
      </c>
      <c r="E80" s="43">
        <v>12.9</v>
      </c>
    </row>
    <row r="81" spans="3:5">
      <c r="C81" s="42">
        <v>6</v>
      </c>
      <c r="D81" s="43" t="s">
        <v>873</v>
      </c>
      <c r="E81" s="43">
        <v>12.2</v>
      </c>
    </row>
    <row r="82" spans="3:5">
      <c r="C82" s="42">
        <v>7</v>
      </c>
      <c r="D82" s="43" t="s">
        <v>874</v>
      </c>
      <c r="E82" s="43">
        <v>12.6</v>
      </c>
    </row>
    <row r="83" spans="3:5">
      <c r="C83" s="42">
        <v>8</v>
      </c>
      <c r="D83" s="43" t="s">
        <v>791</v>
      </c>
      <c r="E83" s="43">
        <v>12.1</v>
      </c>
    </row>
    <row r="84" spans="3:5">
      <c r="C84" s="42">
        <v>9</v>
      </c>
      <c r="D84" s="43" t="s">
        <v>875</v>
      </c>
      <c r="E84" s="43">
        <v>11.9</v>
      </c>
    </row>
    <row r="85" spans="3:5">
      <c r="C85" s="42">
        <v>10</v>
      </c>
      <c r="D85" s="44" t="s">
        <v>876</v>
      </c>
      <c r="E85" s="43">
        <v>3.5</v>
      </c>
    </row>
    <row r="86" spans="3:5">
      <c r="C86" s="42">
        <v>11</v>
      </c>
      <c r="D86" s="43" t="s">
        <v>877</v>
      </c>
      <c r="E86" s="43">
        <v>38.799999999999997</v>
      </c>
    </row>
    <row r="87" spans="3:5">
      <c r="C87" s="42">
        <v>12</v>
      </c>
      <c r="D87" s="43" t="s">
        <v>878</v>
      </c>
      <c r="E87" s="43">
        <v>15.33</v>
      </c>
    </row>
    <row r="88" spans="3:5">
      <c r="C88" s="42">
        <v>13</v>
      </c>
      <c r="D88" s="43" t="s">
        <v>879</v>
      </c>
      <c r="E88" s="43">
        <v>20.100000000000001</v>
      </c>
    </row>
    <row r="89" spans="3:5">
      <c r="C89" s="42">
        <v>14</v>
      </c>
      <c r="D89" s="44" t="s">
        <v>862</v>
      </c>
      <c r="E89" s="43">
        <v>2.6</v>
      </c>
    </row>
    <row r="90" spans="3:5">
      <c r="C90" s="42">
        <v>15</v>
      </c>
      <c r="D90" s="44" t="s">
        <v>862</v>
      </c>
      <c r="E90" s="43">
        <v>2.4</v>
      </c>
    </row>
    <row r="91" spans="3:5">
      <c r="C91" s="42">
        <v>16</v>
      </c>
      <c r="D91" s="43" t="s">
        <v>880</v>
      </c>
      <c r="E91" s="43">
        <v>12.16</v>
      </c>
    </row>
    <row r="92" spans="3:5">
      <c r="C92" s="42">
        <v>17</v>
      </c>
      <c r="D92" s="44" t="s">
        <v>85</v>
      </c>
      <c r="E92" s="43">
        <v>6.52</v>
      </c>
    </row>
    <row r="93" spans="3:5">
      <c r="C93" s="42">
        <v>18</v>
      </c>
      <c r="D93" s="43" t="s">
        <v>881</v>
      </c>
      <c r="E93" s="43">
        <v>34.89</v>
      </c>
    </row>
    <row r="94" spans="3:5">
      <c r="C94" s="57">
        <v>19</v>
      </c>
      <c r="D94" s="43" t="s">
        <v>87</v>
      </c>
      <c r="E94" s="44">
        <v>87.5</v>
      </c>
    </row>
    <row r="95" spans="3:5">
      <c r="C95"/>
      <c r="E95">
        <f>SUM(E76:E94)</f>
        <v>340.8</v>
      </c>
    </row>
    <row r="96" spans="3:5">
      <c r="C96" s="42"/>
      <c r="D96" s="52" t="s">
        <v>516</v>
      </c>
      <c r="E96" s="43">
        <v>13.4</v>
      </c>
    </row>
    <row r="97" spans="3:5">
      <c r="C97"/>
      <c r="D97" s="58"/>
      <c r="E97" s="58"/>
    </row>
    <row r="98" spans="3:5">
      <c r="C98"/>
      <c r="E98">
        <f>E95+E96</f>
        <v>354.2</v>
      </c>
    </row>
    <row r="99" spans="3:5" ht="15">
      <c r="C99" s="59" t="s">
        <v>882</v>
      </c>
    </row>
    <row r="100" spans="3:5">
      <c r="C100"/>
    </row>
    <row r="101" spans="3:5">
      <c r="C101" s="42">
        <v>1</v>
      </c>
      <c r="D101" s="43" t="s">
        <v>486</v>
      </c>
      <c r="E101" s="43">
        <v>14.9</v>
      </c>
    </row>
    <row r="102" spans="3:5">
      <c r="C102" s="42">
        <v>2</v>
      </c>
      <c r="D102" s="43" t="s">
        <v>85</v>
      </c>
      <c r="E102" s="43">
        <v>10.6</v>
      </c>
    </row>
    <row r="103" spans="3:5">
      <c r="C103" s="42">
        <v>3</v>
      </c>
      <c r="D103" s="43" t="s">
        <v>862</v>
      </c>
      <c r="E103" s="43">
        <v>7.7</v>
      </c>
    </row>
    <row r="104" spans="3:5">
      <c r="C104" s="42">
        <v>4</v>
      </c>
      <c r="D104" s="43" t="s">
        <v>862</v>
      </c>
      <c r="E104" s="43">
        <v>9</v>
      </c>
    </row>
    <row r="105" spans="3:5">
      <c r="C105" s="42">
        <v>5</v>
      </c>
      <c r="D105" s="43" t="s">
        <v>74</v>
      </c>
      <c r="E105" s="43">
        <v>13.7</v>
      </c>
    </row>
    <row r="106" spans="3:5">
      <c r="C106" s="42">
        <v>6</v>
      </c>
      <c r="D106" s="43" t="s">
        <v>48</v>
      </c>
      <c r="E106" s="43">
        <v>14.5</v>
      </c>
    </row>
    <row r="107" spans="3:5">
      <c r="C107" s="42">
        <v>7</v>
      </c>
      <c r="D107" s="43" t="s">
        <v>48</v>
      </c>
      <c r="E107" s="43">
        <v>14.5</v>
      </c>
    </row>
    <row r="108" spans="3:5">
      <c r="C108" s="42">
        <v>8</v>
      </c>
      <c r="D108" s="43" t="s">
        <v>48</v>
      </c>
      <c r="E108" s="43">
        <v>29.4</v>
      </c>
    </row>
    <row r="109" spans="3:5">
      <c r="C109" s="42">
        <v>9</v>
      </c>
      <c r="D109" s="43" t="s">
        <v>5</v>
      </c>
      <c r="E109" s="43">
        <v>29.4</v>
      </c>
    </row>
    <row r="110" spans="3:5">
      <c r="C110" s="42">
        <v>10</v>
      </c>
      <c r="D110" s="43" t="s">
        <v>48</v>
      </c>
      <c r="E110" s="43">
        <v>29.4</v>
      </c>
    </row>
    <row r="111" spans="3:5">
      <c r="C111" s="42">
        <v>11</v>
      </c>
      <c r="D111" s="43" t="s">
        <v>48</v>
      </c>
      <c r="E111" s="43">
        <v>29.4</v>
      </c>
    </row>
    <row r="112" spans="3:5">
      <c r="C112" s="42">
        <v>12</v>
      </c>
      <c r="D112" s="43" t="s">
        <v>883</v>
      </c>
      <c r="E112" s="43">
        <v>29.4</v>
      </c>
    </row>
    <row r="113" spans="3:5">
      <c r="C113" s="42">
        <v>13</v>
      </c>
      <c r="D113" s="43" t="s">
        <v>104</v>
      </c>
      <c r="E113" s="43">
        <v>6.6</v>
      </c>
    </row>
    <row r="114" spans="3:5">
      <c r="C114" s="42">
        <v>14</v>
      </c>
      <c r="D114" s="43" t="s">
        <v>486</v>
      </c>
      <c r="E114" s="43">
        <v>19.100000000000001</v>
      </c>
    </row>
    <row r="115" spans="3:5">
      <c r="C115" s="42">
        <v>15</v>
      </c>
      <c r="D115" s="43" t="s">
        <v>584</v>
      </c>
      <c r="E115" s="43">
        <v>14.2</v>
      </c>
    </row>
    <row r="116" spans="3:5">
      <c r="C116" s="42">
        <v>16</v>
      </c>
      <c r="D116" s="43" t="s">
        <v>862</v>
      </c>
      <c r="E116" s="43">
        <v>14.3</v>
      </c>
    </row>
    <row r="117" spans="3:5">
      <c r="C117" s="42">
        <v>17</v>
      </c>
      <c r="D117" s="43" t="s">
        <v>862</v>
      </c>
      <c r="E117" s="43">
        <v>9.5</v>
      </c>
    </row>
    <row r="118" spans="3:5">
      <c r="C118" s="42">
        <v>18</v>
      </c>
      <c r="D118" s="43" t="s">
        <v>862</v>
      </c>
      <c r="E118" s="43">
        <v>6.7</v>
      </c>
    </row>
    <row r="119" spans="3:5">
      <c r="C119" s="42">
        <v>19</v>
      </c>
      <c r="D119" s="43" t="s">
        <v>884</v>
      </c>
      <c r="E119" s="43">
        <v>34.1</v>
      </c>
    </row>
    <row r="120" spans="3:5">
      <c r="C120" s="42">
        <v>20</v>
      </c>
      <c r="D120" s="43" t="s">
        <v>885</v>
      </c>
      <c r="E120" s="43">
        <v>5.4</v>
      </c>
    </row>
    <row r="121" spans="3:5">
      <c r="C121" s="42">
        <v>21</v>
      </c>
      <c r="D121" s="43" t="s">
        <v>486</v>
      </c>
      <c r="E121" s="43">
        <v>2.9</v>
      </c>
    </row>
    <row r="122" spans="3:5">
      <c r="C122" s="42">
        <v>22</v>
      </c>
      <c r="D122" s="43" t="s">
        <v>516</v>
      </c>
      <c r="E122" s="43">
        <v>13</v>
      </c>
    </row>
    <row r="123" spans="3:5">
      <c r="C123" s="42">
        <v>23</v>
      </c>
      <c r="D123" s="43" t="s">
        <v>886</v>
      </c>
      <c r="E123" s="43">
        <v>11.3</v>
      </c>
    </row>
    <row r="124" spans="3:5">
      <c r="C124" s="42">
        <v>24</v>
      </c>
      <c r="D124" s="43" t="s">
        <v>5</v>
      </c>
      <c r="E124" s="43">
        <v>11.3</v>
      </c>
    </row>
    <row r="125" spans="3:5">
      <c r="C125" s="42">
        <v>25</v>
      </c>
      <c r="D125" s="43" t="s">
        <v>48</v>
      </c>
      <c r="E125" s="43">
        <v>11.3</v>
      </c>
    </row>
    <row r="126" spans="3:5">
      <c r="C126" s="42">
        <v>26</v>
      </c>
      <c r="D126" s="43" t="s">
        <v>887</v>
      </c>
      <c r="E126" s="43">
        <v>11.4</v>
      </c>
    </row>
    <row r="127" spans="3:5">
      <c r="C127" s="42">
        <v>27</v>
      </c>
      <c r="D127" s="43" t="s">
        <v>18</v>
      </c>
      <c r="E127" s="43">
        <v>105</v>
      </c>
    </row>
    <row r="128" spans="3:5">
      <c r="C128"/>
      <c r="E128">
        <f>SUM(E101:E127)</f>
        <v>508</v>
      </c>
    </row>
    <row r="131" spans="3:5" ht="15">
      <c r="C131"/>
      <c r="D131" s="41" t="s">
        <v>888</v>
      </c>
    </row>
    <row r="132" spans="3:5">
      <c r="C132"/>
    </row>
    <row r="133" spans="3:5">
      <c r="C133" s="42">
        <v>1</v>
      </c>
      <c r="D133" s="43" t="s">
        <v>48</v>
      </c>
      <c r="E133" s="43">
        <v>14.9</v>
      </c>
    </row>
    <row r="134" spans="3:5">
      <c r="C134" s="42">
        <v>2</v>
      </c>
      <c r="D134" s="43" t="s">
        <v>85</v>
      </c>
      <c r="E134" s="43">
        <v>10.6</v>
      </c>
    </row>
    <row r="135" spans="3:5">
      <c r="C135" s="42">
        <v>3</v>
      </c>
      <c r="D135" s="43" t="s">
        <v>862</v>
      </c>
      <c r="E135" s="43">
        <v>7.3</v>
      </c>
    </row>
    <row r="136" spans="3:5">
      <c r="C136" s="42">
        <v>4</v>
      </c>
      <c r="D136" s="43" t="s">
        <v>862</v>
      </c>
      <c r="E136" s="43">
        <v>9</v>
      </c>
    </row>
    <row r="137" spans="3:5">
      <c r="C137" s="42">
        <v>5</v>
      </c>
      <c r="D137" s="43" t="s">
        <v>74</v>
      </c>
      <c r="E137" s="43">
        <v>10.6</v>
      </c>
    </row>
    <row r="138" spans="3:5">
      <c r="C138" s="42">
        <v>6</v>
      </c>
      <c r="D138" s="43" t="s">
        <v>48</v>
      </c>
      <c r="E138" s="43">
        <v>14.5</v>
      </c>
    </row>
    <row r="139" spans="3:5">
      <c r="C139" s="42">
        <v>7</v>
      </c>
      <c r="D139" s="43" t="s">
        <v>889</v>
      </c>
      <c r="E139" s="43">
        <v>14.3</v>
      </c>
    </row>
    <row r="140" spans="3:5">
      <c r="C140" s="42">
        <v>8</v>
      </c>
      <c r="D140" s="43" t="s">
        <v>48</v>
      </c>
      <c r="E140" s="43">
        <v>29.3</v>
      </c>
    </row>
    <row r="141" spans="3:5">
      <c r="C141" s="42">
        <v>9</v>
      </c>
      <c r="D141" s="43" t="s">
        <v>5</v>
      </c>
      <c r="E141" s="43">
        <v>29.3</v>
      </c>
    </row>
    <row r="142" spans="3:5">
      <c r="C142" s="42">
        <v>10</v>
      </c>
      <c r="D142" s="43" t="s">
        <v>48</v>
      </c>
      <c r="E142" s="43">
        <v>29.3</v>
      </c>
    </row>
    <row r="143" spans="3:5">
      <c r="C143" s="42">
        <v>11</v>
      </c>
      <c r="D143" s="43" t="s">
        <v>48</v>
      </c>
      <c r="E143" s="43">
        <v>29.3</v>
      </c>
    </row>
    <row r="144" spans="3:5">
      <c r="C144" s="42">
        <v>12</v>
      </c>
      <c r="D144" s="43" t="s">
        <v>890</v>
      </c>
      <c r="E144" s="43">
        <v>29.3</v>
      </c>
    </row>
    <row r="145" spans="3:5">
      <c r="C145" s="42">
        <v>13</v>
      </c>
      <c r="D145" s="43" t="s">
        <v>18</v>
      </c>
      <c r="E145" s="43">
        <v>109.6</v>
      </c>
    </row>
    <row r="146" spans="3:5">
      <c r="C146" s="42">
        <v>14</v>
      </c>
      <c r="D146" s="43" t="s">
        <v>516</v>
      </c>
      <c r="E146" s="43">
        <v>13</v>
      </c>
    </row>
    <row r="147" spans="3:5">
      <c r="C147" s="42">
        <v>15</v>
      </c>
      <c r="D147" s="43" t="s">
        <v>862</v>
      </c>
      <c r="E147" s="43">
        <v>23.7</v>
      </c>
    </row>
    <row r="148" spans="3:5">
      <c r="C148" s="42">
        <v>16</v>
      </c>
      <c r="D148" s="43" t="s">
        <v>85</v>
      </c>
      <c r="E148" s="43">
        <v>6.5</v>
      </c>
    </row>
    <row r="149" spans="3:5">
      <c r="C149" s="42">
        <v>17</v>
      </c>
      <c r="D149" s="43" t="s">
        <v>884</v>
      </c>
      <c r="E149" s="43">
        <v>32</v>
      </c>
    </row>
    <row r="150" spans="3:5">
      <c r="C150" s="42">
        <v>18</v>
      </c>
      <c r="D150" s="43" t="s">
        <v>891</v>
      </c>
      <c r="E150" s="43">
        <v>5.4</v>
      </c>
    </row>
    <row r="151" spans="3:5">
      <c r="C151" s="42">
        <v>19</v>
      </c>
      <c r="D151" s="43" t="s">
        <v>516</v>
      </c>
      <c r="E151" s="43">
        <v>13</v>
      </c>
    </row>
    <row r="152" spans="3:5">
      <c r="C152" s="42">
        <v>20</v>
      </c>
      <c r="D152" s="43" t="s">
        <v>892</v>
      </c>
      <c r="E152" s="43">
        <v>11.3</v>
      </c>
    </row>
    <row r="153" spans="3:5">
      <c r="C153" s="42">
        <v>21</v>
      </c>
      <c r="D153" s="43" t="s">
        <v>48</v>
      </c>
      <c r="E153" s="43">
        <v>11.3</v>
      </c>
    </row>
    <row r="154" spans="3:5">
      <c r="C154" s="42">
        <v>22</v>
      </c>
      <c r="D154" s="43" t="s">
        <v>48</v>
      </c>
      <c r="E154" s="43">
        <v>11.3</v>
      </c>
    </row>
    <row r="155" spans="3:5">
      <c r="C155" s="42">
        <v>23</v>
      </c>
      <c r="D155" s="43" t="s">
        <v>48</v>
      </c>
      <c r="E155" s="43">
        <v>11.3</v>
      </c>
    </row>
    <row r="156" spans="3:5">
      <c r="C156"/>
      <c r="E156">
        <f>SUM(E133:E155)</f>
        <v>476.10000000000008</v>
      </c>
    </row>
    <row r="158" spans="3:5" ht="15">
      <c r="C158"/>
      <c r="D158" s="41" t="s">
        <v>893</v>
      </c>
    </row>
    <row r="159" spans="3:5">
      <c r="C159"/>
    </row>
    <row r="160" spans="3:5">
      <c r="C160" s="42">
        <v>1</v>
      </c>
      <c r="D160" s="43" t="s">
        <v>894</v>
      </c>
      <c r="E160" s="43">
        <v>12.2</v>
      </c>
    </row>
    <row r="161" spans="3:5">
      <c r="C161" s="42">
        <v>2</v>
      </c>
      <c r="D161" s="43" t="s">
        <v>895</v>
      </c>
      <c r="E161" s="43">
        <v>12.2</v>
      </c>
    </row>
    <row r="162" spans="3:5">
      <c r="C162" s="42">
        <v>3</v>
      </c>
      <c r="D162" s="43" t="s">
        <v>896</v>
      </c>
      <c r="E162" s="43">
        <v>12.9</v>
      </c>
    </row>
    <row r="163" spans="3:5">
      <c r="C163" s="42">
        <v>4</v>
      </c>
      <c r="D163" s="43" t="s">
        <v>44</v>
      </c>
      <c r="E163" s="43">
        <v>19.8</v>
      </c>
    </row>
    <row r="164" spans="3:5">
      <c r="C164" s="42">
        <v>5</v>
      </c>
      <c r="D164" s="43" t="s">
        <v>897</v>
      </c>
      <c r="E164" s="43">
        <v>12.9</v>
      </c>
    </row>
    <row r="165" spans="3:5">
      <c r="C165" s="42">
        <v>6</v>
      </c>
      <c r="D165" s="43" t="s">
        <v>898</v>
      </c>
      <c r="E165" s="43">
        <v>11.5</v>
      </c>
    </row>
    <row r="166" spans="3:5">
      <c r="C166" s="42">
        <v>7</v>
      </c>
      <c r="D166" s="43" t="s">
        <v>899</v>
      </c>
      <c r="E166" s="43">
        <v>11.5</v>
      </c>
    </row>
    <row r="167" spans="3:5">
      <c r="C167" s="42">
        <v>8</v>
      </c>
      <c r="D167" s="43" t="s">
        <v>900</v>
      </c>
      <c r="E167" s="43">
        <v>4.8</v>
      </c>
    </row>
    <row r="168" spans="3:5">
      <c r="C168" s="42">
        <v>9</v>
      </c>
      <c r="D168" s="43" t="s">
        <v>900</v>
      </c>
      <c r="E168" s="43">
        <v>4.8</v>
      </c>
    </row>
    <row r="169" spans="3:5">
      <c r="C169" s="42">
        <v>10</v>
      </c>
      <c r="D169" s="43" t="s">
        <v>61</v>
      </c>
      <c r="E169" s="43">
        <v>23.5</v>
      </c>
    </row>
    <row r="170" spans="3:5">
      <c r="C170" s="42">
        <v>11</v>
      </c>
      <c r="D170" s="43" t="s">
        <v>899</v>
      </c>
      <c r="E170" s="43">
        <v>14.5</v>
      </c>
    </row>
    <row r="171" spans="3:5">
      <c r="C171" s="42">
        <v>12</v>
      </c>
      <c r="D171" s="43" t="s">
        <v>901</v>
      </c>
      <c r="E171" s="43">
        <v>22.2</v>
      </c>
    </row>
    <row r="172" spans="3:5">
      <c r="C172" s="42">
        <v>13</v>
      </c>
      <c r="D172" s="43" t="s">
        <v>902</v>
      </c>
      <c r="E172" s="43">
        <v>12.8</v>
      </c>
    </row>
    <row r="173" spans="3:5">
      <c r="C173" s="42">
        <v>14</v>
      </c>
      <c r="D173" s="43" t="s">
        <v>903</v>
      </c>
      <c r="E173" s="43">
        <v>10</v>
      </c>
    </row>
    <row r="174" spans="3:5">
      <c r="C174" s="60">
        <v>15</v>
      </c>
      <c r="D174" s="51" t="s">
        <v>899</v>
      </c>
      <c r="E174" s="51">
        <v>10.8</v>
      </c>
    </row>
    <row r="175" spans="3:5">
      <c r="C175" s="57">
        <v>16</v>
      </c>
      <c r="D175" s="44" t="s">
        <v>87</v>
      </c>
      <c r="E175" s="44">
        <v>67.2</v>
      </c>
    </row>
    <row r="176" spans="3:5">
      <c r="C176"/>
      <c r="E176">
        <f>SUM(E160:E175)</f>
        <v>263.60000000000002</v>
      </c>
    </row>
    <row r="179" spans="3:5" ht="15">
      <c r="C179"/>
      <c r="D179" s="41" t="s">
        <v>904</v>
      </c>
    </row>
    <row r="180" spans="3:5">
      <c r="C180"/>
    </row>
    <row r="181" spans="3:5">
      <c r="C181" s="42"/>
      <c r="D181" s="43" t="s">
        <v>48</v>
      </c>
      <c r="E181" s="61">
        <v>13.3</v>
      </c>
    </row>
    <row r="182" spans="3:5">
      <c r="C182" s="42"/>
      <c r="D182" s="43" t="s">
        <v>862</v>
      </c>
      <c r="E182" s="61">
        <v>22.4</v>
      </c>
    </row>
    <row r="183" spans="3:5">
      <c r="C183" s="42"/>
      <c r="D183" s="43" t="s">
        <v>862</v>
      </c>
      <c r="E183" s="61">
        <v>24.5</v>
      </c>
    </row>
    <row r="184" spans="3:5">
      <c r="C184" s="42"/>
      <c r="D184" s="43" t="s">
        <v>862</v>
      </c>
      <c r="E184" s="61">
        <v>10.1</v>
      </c>
    </row>
    <row r="185" spans="3:5">
      <c r="C185" s="42"/>
      <c r="D185" s="43" t="s">
        <v>584</v>
      </c>
      <c r="E185" s="61">
        <v>9.1999999999999993</v>
      </c>
    </row>
    <row r="186" spans="3:5">
      <c r="C186" s="42"/>
      <c r="D186" s="43" t="s">
        <v>905</v>
      </c>
      <c r="E186" s="61">
        <v>13</v>
      </c>
    </row>
    <row r="187" spans="3:5">
      <c r="C187" s="42"/>
      <c r="D187" s="43" t="s">
        <v>906</v>
      </c>
      <c r="E187" s="61">
        <v>15.7</v>
      </c>
    </row>
    <row r="188" spans="3:5">
      <c r="C188" s="42"/>
      <c r="D188" s="43" t="s">
        <v>525</v>
      </c>
      <c r="E188" s="61">
        <v>10.7</v>
      </c>
    </row>
    <row r="189" spans="3:5">
      <c r="C189" s="42"/>
      <c r="D189" s="43" t="s">
        <v>884</v>
      </c>
      <c r="E189" s="61">
        <v>31.65</v>
      </c>
    </row>
    <row r="190" spans="3:5">
      <c r="C190" s="42"/>
      <c r="D190" s="43" t="s">
        <v>48</v>
      </c>
      <c r="E190" s="61">
        <v>31.05</v>
      </c>
    </row>
    <row r="191" spans="3:5">
      <c r="C191" s="42"/>
      <c r="D191" s="43" t="s">
        <v>48</v>
      </c>
      <c r="E191" s="61">
        <v>32.6</v>
      </c>
    </row>
    <row r="192" spans="3:5">
      <c r="C192" s="42"/>
      <c r="D192" s="43" t="s">
        <v>907</v>
      </c>
      <c r="E192" s="61">
        <v>14.8</v>
      </c>
    </row>
    <row r="193" spans="3:5">
      <c r="C193" s="42"/>
      <c r="D193" s="43" t="s">
        <v>908</v>
      </c>
      <c r="E193" s="61">
        <v>15.3</v>
      </c>
    </row>
    <row r="194" spans="3:5">
      <c r="C194" s="42"/>
      <c r="D194" s="43" t="s">
        <v>48</v>
      </c>
      <c r="E194" s="61">
        <v>31.5</v>
      </c>
    </row>
    <row r="195" spans="3:5">
      <c r="C195" s="42"/>
      <c r="D195" s="43" t="s">
        <v>48</v>
      </c>
      <c r="E195" s="61">
        <v>29.2</v>
      </c>
    </row>
    <row r="196" spans="3:5">
      <c r="C196" s="42"/>
      <c r="D196" s="43" t="s">
        <v>48</v>
      </c>
      <c r="E196" s="61">
        <v>28.7</v>
      </c>
    </row>
    <row r="197" spans="3:5">
      <c r="C197" s="42"/>
      <c r="D197" s="43" t="s">
        <v>905</v>
      </c>
      <c r="E197" s="61">
        <v>18</v>
      </c>
    </row>
    <row r="198" spans="3:5">
      <c r="C198" s="42">
        <v>143</v>
      </c>
      <c r="D198" s="43" t="s">
        <v>901</v>
      </c>
      <c r="E198" s="61">
        <v>30.7</v>
      </c>
    </row>
    <row r="199" spans="3:5">
      <c r="C199" s="42">
        <v>142</v>
      </c>
      <c r="D199" s="43" t="s">
        <v>901</v>
      </c>
      <c r="E199" s="61">
        <v>22.5</v>
      </c>
    </row>
    <row r="200" spans="3:5">
      <c r="C200" s="42">
        <v>141</v>
      </c>
      <c r="D200" s="43" t="s">
        <v>901</v>
      </c>
      <c r="E200" s="61">
        <v>22.5</v>
      </c>
    </row>
    <row r="201" spans="3:5">
      <c r="C201" s="42">
        <v>140</v>
      </c>
      <c r="D201" s="43" t="s">
        <v>909</v>
      </c>
      <c r="E201" s="61">
        <v>13.3</v>
      </c>
    </row>
    <row r="202" spans="3:5">
      <c r="C202" s="42">
        <v>139</v>
      </c>
      <c r="D202" s="43" t="s">
        <v>910</v>
      </c>
      <c r="E202" s="61">
        <v>12.5</v>
      </c>
    </row>
    <row r="203" spans="3:5">
      <c r="C203" s="42" t="s">
        <v>911</v>
      </c>
      <c r="D203" s="43" t="s">
        <v>910</v>
      </c>
      <c r="E203" s="61">
        <v>6.4</v>
      </c>
    </row>
    <row r="204" spans="3:5">
      <c r="C204" s="42" t="s">
        <v>912</v>
      </c>
      <c r="D204" s="43" t="s">
        <v>584</v>
      </c>
      <c r="E204" s="61">
        <v>54</v>
      </c>
    </row>
    <row r="205" spans="3:5">
      <c r="C205" s="42">
        <v>164</v>
      </c>
      <c r="D205" s="43" t="s">
        <v>584</v>
      </c>
      <c r="E205" s="61">
        <v>120.27</v>
      </c>
    </row>
    <row r="206" spans="3:5" ht="15">
      <c r="C206" s="62" t="s">
        <v>913</v>
      </c>
      <c r="E206" s="63">
        <f>SUM(E181:E205)</f>
        <v>633.87</v>
      </c>
    </row>
  </sheetData>
  <pageMargins left="0.70866141732283472" right="0.70866141732283472" top="0.74803149606299213" bottom="0.74803149606299213" header="0.51181102362204722" footer="0.51181102362204722"/>
  <pageSetup paperSize="9" scale="25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E31"/>
  <sheetViews>
    <sheetView topLeftCell="A11" zoomScaleNormal="100" workbookViewId="0">
      <selection activeCell="E18" sqref="E18"/>
    </sheetView>
  </sheetViews>
  <sheetFormatPr defaultRowHeight="14.25"/>
  <cols>
    <col min="1" max="2" width="8.875"/>
    <col min="3" max="3" width="9.25" style="40"/>
    <col min="4" max="4" width="26.5"/>
    <col min="5" max="1025" width="8.875"/>
  </cols>
  <sheetData>
    <row r="1" spans="3:5">
      <c r="C1"/>
    </row>
    <row r="2" spans="3:5" ht="15">
      <c r="C2"/>
      <c r="D2" s="41" t="s">
        <v>3</v>
      </c>
    </row>
    <row r="3" spans="3:5">
      <c r="C3"/>
    </row>
    <row r="4" spans="3:5" ht="15.75">
      <c r="C4" s="64">
        <v>1</v>
      </c>
      <c r="D4" s="65" t="s">
        <v>914</v>
      </c>
      <c r="E4" s="65">
        <v>5.9</v>
      </c>
    </row>
    <row r="5" spans="3:5" ht="15.75">
      <c r="C5" s="64">
        <v>2</v>
      </c>
      <c r="D5" s="65" t="s">
        <v>915</v>
      </c>
      <c r="E5" s="65">
        <v>6</v>
      </c>
    </row>
    <row r="6" spans="3:5" ht="15.75">
      <c r="C6" s="64">
        <v>3</v>
      </c>
      <c r="D6" s="65" t="s">
        <v>916</v>
      </c>
      <c r="E6" s="65">
        <v>9.6</v>
      </c>
    </row>
    <row r="7" spans="3:5" ht="15.75">
      <c r="C7" s="64">
        <v>4</v>
      </c>
      <c r="D7" s="65" t="s">
        <v>917</v>
      </c>
      <c r="E7" s="65">
        <v>6.8</v>
      </c>
    </row>
    <row r="8" spans="3:5" ht="15.75">
      <c r="C8" s="64">
        <v>5</v>
      </c>
      <c r="D8" s="65" t="s">
        <v>918</v>
      </c>
      <c r="E8" s="65">
        <v>13.4</v>
      </c>
    </row>
    <row r="9" spans="3:5" ht="15.75">
      <c r="C9" s="64">
        <v>6</v>
      </c>
      <c r="D9" s="65" t="s">
        <v>919</v>
      </c>
      <c r="E9" s="65">
        <v>15.1</v>
      </c>
    </row>
    <row r="10" spans="3:5" ht="15.75">
      <c r="C10" s="64">
        <v>7</v>
      </c>
      <c r="D10" s="65" t="s">
        <v>920</v>
      </c>
      <c r="E10" s="65">
        <v>9.1</v>
      </c>
    </row>
    <row r="11" spans="3:5" ht="15.75">
      <c r="C11" s="64">
        <v>8</v>
      </c>
      <c r="D11" s="65" t="s">
        <v>921</v>
      </c>
      <c r="E11" s="65">
        <v>10.3</v>
      </c>
    </row>
    <row r="12" spans="3:5" ht="15.75">
      <c r="C12" s="64">
        <v>9</v>
      </c>
      <c r="D12" s="65" t="s">
        <v>922</v>
      </c>
      <c r="E12" s="65">
        <v>16.399999999999999</v>
      </c>
    </row>
    <row r="13" spans="3:5" ht="15.75">
      <c r="C13" s="64">
        <v>10</v>
      </c>
      <c r="D13" s="65" t="s">
        <v>923</v>
      </c>
      <c r="E13" s="65">
        <v>18</v>
      </c>
    </row>
    <row r="14" spans="3:5">
      <c r="C14"/>
      <c r="E14">
        <f>SUM(E4:E13)</f>
        <v>110.6</v>
      </c>
    </row>
    <row r="16" spans="3:5" ht="15">
      <c r="C16"/>
      <c r="D16" s="41" t="s">
        <v>46</v>
      </c>
    </row>
    <row r="17" spans="3:5">
      <c r="C17"/>
    </row>
    <row r="18" spans="3:5" ht="15.75">
      <c r="C18" s="64">
        <v>101</v>
      </c>
      <c r="D18" s="65" t="s">
        <v>924</v>
      </c>
      <c r="E18" s="65">
        <v>1.5</v>
      </c>
    </row>
    <row r="19" spans="3:5" ht="15.75">
      <c r="C19" s="64">
        <v>102</v>
      </c>
      <c r="D19" s="65" t="s">
        <v>925</v>
      </c>
      <c r="E19" s="65">
        <v>9.5</v>
      </c>
    </row>
    <row r="20" spans="3:5" ht="15.75">
      <c r="C20" s="64">
        <v>103</v>
      </c>
      <c r="D20" s="65" t="s">
        <v>926</v>
      </c>
      <c r="E20" s="65">
        <v>3.5</v>
      </c>
    </row>
    <row r="21" spans="3:5" ht="15.75">
      <c r="C21" s="64">
        <v>104</v>
      </c>
      <c r="D21" s="65" t="s">
        <v>918</v>
      </c>
      <c r="E21" s="65">
        <v>10.7</v>
      </c>
    </row>
    <row r="22" spans="3:5" ht="15.75">
      <c r="C22" s="64">
        <v>105</v>
      </c>
      <c r="D22" s="65" t="s">
        <v>922</v>
      </c>
      <c r="E22" s="65">
        <v>14.5</v>
      </c>
    </row>
    <row r="23" spans="3:5" ht="15.75">
      <c r="C23" s="64">
        <v>106</v>
      </c>
      <c r="D23" s="65" t="s">
        <v>927</v>
      </c>
      <c r="E23" s="65">
        <v>8.3000000000000007</v>
      </c>
    </row>
    <row r="24" spans="3:5" ht="15.75">
      <c r="C24" s="64">
        <v>107</v>
      </c>
      <c r="D24" s="65" t="s">
        <v>928</v>
      </c>
      <c r="E24" s="65">
        <v>2.7</v>
      </c>
    </row>
    <row r="25" spans="3:5" ht="15.75">
      <c r="C25" s="64">
        <v>108</v>
      </c>
      <c r="D25" s="65" t="s">
        <v>929</v>
      </c>
      <c r="E25" s="65">
        <v>1.5</v>
      </c>
    </row>
    <row r="26" spans="3:5" ht="15.75">
      <c r="C26" s="64">
        <v>109</v>
      </c>
      <c r="D26" s="65" t="s">
        <v>930</v>
      </c>
      <c r="E26" s="65">
        <v>1.3</v>
      </c>
    </row>
    <row r="27" spans="3:5" ht="15.75">
      <c r="C27" s="64">
        <v>110</v>
      </c>
      <c r="D27" s="65" t="s">
        <v>931</v>
      </c>
      <c r="E27" s="65">
        <v>5.7</v>
      </c>
    </row>
    <row r="28" spans="3:5" ht="15.75">
      <c r="C28" s="64">
        <v>111</v>
      </c>
      <c r="D28" s="65" t="s">
        <v>932</v>
      </c>
      <c r="E28" s="65">
        <v>1.7</v>
      </c>
    </row>
    <row r="29" spans="3:5" ht="15.75">
      <c r="C29" s="64">
        <v>112</v>
      </c>
      <c r="D29" s="65" t="s">
        <v>933</v>
      </c>
      <c r="E29" s="65">
        <v>1.4</v>
      </c>
    </row>
    <row r="30" spans="3:5" ht="15.75">
      <c r="C30" s="64">
        <v>113</v>
      </c>
      <c r="D30" s="65" t="s">
        <v>934</v>
      </c>
      <c r="E30" s="65">
        <v>5.8</v>
      </c>
    </row>
    <row r="31" spans="3:5">
      <c r="E31">
        <f>SUM(E18:E30)</f>
        <v>68.100000000000009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</vt:i4>
      </vt:variant>
    </vt:vector>
  </HeadingPairs>
  <TitlesOfParts>
    <vt:vector size="11" baseType="lpstr">
      <vt:lpstr>BRYŁA A</vt:lpstr>
      <vt:lpstr>BRYŁA B</vt:lpstr>
      <vt:lpstr>ADMINISTRACJA</vt:lpstr>
      <vt:lpstr>Oś. Rehabilitacji</vt:lpstr>
      <vt:lpstr>Przychodnia</vt:lpstr>
      <vt:lpstr>Apteka </vt:lpstr>
      <vt:lpstr>Rehabilitacja</vt:lpstr>
      <vt:lpstr>Paw. Psych </vt:lpstr>
      <vt:lpstr>Zespoly wyjazdowe</vt:lpstr>
      <vt:lpstr>Zestawienie pow.</vt:lpstr>
      <vt:lpstr>'Zestawienie pow.'!Obszar_wydruku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</dc:creator>
  <cp:lastModifiedBy>szczdari</cp:lastModifiedBy>
  <cp:revision>3</cp:revision>
  <cp:lastPrinted>2018-10-19T10:34:45Z</cp:lastPrinted>
  <dcterms:created xsi:type="dcterms:W3CDTF">2011-09-09T05:48:28Z</dcterms:created>
  <dcterms:modified xsi:type="dcterms:W3CDTF">2018-10-19T10:54:00Z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